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activeTab="4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C1" i="5"/>
  <c r="B16" i="1" s="1"/>
  <c r="B1" i="5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G32" i="4"/>
  <c r="H32" i="4" s="1"/>
  <c r="G31" i="4"/>
  <c r="H31" i="4" s="1"/>
  <c r="G30" i="4"/>
  <c r="H30" i="4" s="1"/>
  <c r="G29" i="4"/>
  <c r="H29" i="4" s="1"/>
  <c r="H28" i="4"/>
  <c r="G28" i="4"/>
  <c r="G27" i="4"/>
  <c r="H27" i="4" s="1"/>
  <c r="H26" i="4"/>
  <c r="G26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H14" i="4"/>
  <c r="G14" i="4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1" i="3"/>
  <c r="H81" i="3" s="1"/>
  <c r="G80" i="3"/>
  <c r="H80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H33" i="3"/>
  <c r="G33" i="3"/>
  <c r="G32" i="3"/>
  <c r="H32" i="3" s="1"/>
  <c r="G31" i="3"/>
  <c r="H31" i="3" s="1"/>
  <c r="G30" i="3"/>
  <c r="H30" i="3" s="1"/>
  <c r="G29" i="3"/>
  <c r="H29" i="3" s="1"/>
  <c r="H28" i="3"/>
  <c r="G28" i="3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H17" i="3"/>
  <c r="G17" i="3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/>
  <c r="G7" i="2"/>
  <c r="H7" i="2" s="1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26" i="2"/>
  <c r="H19" i="2"/>
  <c r="H17" i="2"/>
  <c r="H9" i="2"/>
  <c r="H6" i="2"/>
  <c r="C1" i="2"/>
  <c r="B13" i="1" s="1"/>
  <c r="B1" i="2"/>
  <c r="C13" i="1" s="1"/>
  <c r="H1" i="5" l="1"/>
  <c r="G1" i="5" s="1"/>
  <c r="D16" i="1" s="1"/>
  <c r="C16" i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<sst xmlns="http://schemas.openxmlformats.org/spreadsheetml/2006/main" count="251" uniqueCount="166">
  <si>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</si>
  <si>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</si>
  <si>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</si>
  <si>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</si>
  <si>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</si>
  <si>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</si>
  <si>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</si>
  <si>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</si>
  <si>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</si>
  <si>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</si>
  <si>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</si>
  <si>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</si>
  <si>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</si>
  <si>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</si>
  <si>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</si>
  <si>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</si>
  <si>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</si>
  <si>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</si>
  <si>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</si>
  <si>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</si>
  <si>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</si>
  <si>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</si>
  <si>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2152/ME del 19/12/2019</t>
  </si>
  <si>
    <t>2126/EG del 19/12/2019</t>
  </si>
  <si>
    <t>23PA del 27/01/2020</t>
  </si>
  <si>
    <t>000041/PA del 30/10/2019</t>
  </si>
  <si>
    <t>000042/PA del 30/10/2019</t>
  </si>
  <si>
    <t>183/01 del 31/10/2019</t>
  </si>
  <si>
    <t>612/PA del 29/11/2019</t>
  </si>
  <si>
    <t>V3-24184 del 13/11/2019</t>
  </si>
  <si>
    <t>592/PA del 19/11/2019</t>
  </si>
  <si>
    <t>593/PA del 19/11/2019</t>
  </si>
  <si>
    <t>49-19 del 24/11/2019</t>
  </si>
  <si>
    <t>571/PA del 30/10/2019</t>
  </si>
  <si>
    <t>FATTPA 52_19 del 30/12/2019</t>
  </si>
  <si>
    <t>FATTPA 53_19 del 30/12/2019</t>
  </si>
  <si>
    <t>000013 del 19/12/2019</t>
  </si>
  <si>
    <t>724/2019 FPA del 04/12/2019</t>
  </si>
  <si>
    <t>06 del 22/11/2019</t>
  </si>
  <si>
    <t>240/PA/2019 del 09/12/2019</t>
  </si>
  <si>
    <t>14 del 20/12/2019</t>
  </si>
  <si>
    <t>20204E03770 del 03/02/2020</t>
  </si>
  <si>
    <t>000055/PA del 21/12/2019</t>
  </si>
  <si>
    <t>649/PA del 13/12/2019</t>
  </si>
  <si>
    <t>000056/PA del 21/12/2019</t>
  </si>
  <si>
    <t>09/PA del 07/12/2019</t>
  </si>
  <si>
    <t>130E del 02/03/2020</t>
  </si>
  <si>
    <t>19V900000013 del 08/03/2019</t>
  </si>
  <si>
    <t>20V900000006 del 31/01/2020</t>
  </si>
  <si>
    <t>00200108 del 12/11/2019</t>
  </si>
  <si>
    <t>1012301060 del 26/11/2019</t>
  </si>
  <si>
    <t>000049/PA del 29/11/2019</t>
  </si>
  <si>
    <t>584/PA del 13/11/2019</t>
  </si>
  <si>
    <t>119 del 15/11/2019</t>
  </si>
  <si>
    <t>613/PA del 29/11/2019</t>
  </si>
  <si>
    <t>FATTPA 44_19 del 16/10/2019</t>
  </si>
  <si>
    <t>0000965PA del 19/11/2019</t>
  </si>
  <si>
    <t>645/2019 FPA del 31/10/2019</t>
  </si>
  <si>
    <t>658/2019 FPA del 31/10/2019</t>
  </si>
  <si>
    <t>642/2019 FPA del 31/10/2019</t>
  </si>
  <si>
    <t>641/2019 FPA del 31/10/2019</t>
  </si>
  <si>
    <t>643/2019 FPA del 31/10/2019</t>
  </si>
  <si>
    <t>644/2019 FPA del 31/10/2019</t>
  </si>
  <si>
    <t>592/2019 FPA del 07/10/2019</t>
  </si>
  <si>
    <t>594/2019 FPA del 07/10/2019</t>
  </si>
  <si>
    <t>593/2019 FPA del 07/10/2019</t>
  </si>
  <si>
    <t>V1 1004/19 del 25/10/2019</t>
  </si>
  <si>
    <t>V1 1005/19 del 25/10/2019</t>
  </si>
  <si>
    <t>319 del 03/10/2019</t>
  </si>
  <si>
    <t>140 del 30/10/2019</t>
  </si>
  <si>
    <t>VFE/890 del 25/10/2019</t>
  </si>
  <si>
    <t>722/2019 FPA del 29/11/2019</t>
  </si>
  <si>
    <t>VFE/874 del 19/10/2019</t>
  </si>
  <si>
    <t>VFE/875 del 19/10/2019</t>
  </si>
  <si>
    <t>E/236 del 15/10/2019</t>
  </si>
  <si>
    <t>545/2019 FPA del 30/09/2019</t>
  </si>
  <si>
    <t>611/PA del 29/11/2019</t>
  </si>
  <si>
    <t>610/PA del 29/11/2019</t>
  </si>
  <si>
    <t>4/FPA del 17/02/2020</t>
  </si>
  <si>
    <t>2PA del 09/01/2020</t>
  </si>
  <si>
    <t>3PA del 09/01/2020</t>
  </si>
  <si>
    <t>V3-2982 del 07/02/2020</t>
  </si>
  <si>
    <t>V3-2444 del 30/01/2020</t>
  </si>
  <si>
    <t>37/PA del 31/01/2020</t>
  </si>
  <si>
    <t>38/PA del 31/01/2020</t>
  </si>
  <si>
    <t>35 del 13/02/2020</t>
  </si>
  <si>
    <t>6 del 21/02/2020</t>
  </si>
  <si>
    <t>FATTPA 4_20 del 17/02/2020</t>
  </si>
  <si>
    <t>10/PA del 28/01/2020</t>
  </si>
  <si>
    <t>39/PA del 18/02/2020</t>
  </si>
  <si>
    <t>81 del 02/03/2020</t>
  </si>
  <si>
    <t>1997/P del 29/02/2020</t>
  </si>
  <si>
    <t>2020     1/d del 27/02/2020</t>
  </si>
  <si>
    <t>64/E del 14/02/2020</t>
  </si>
  <si>
    <t>37 del 24/02/2020</t>
  </si>
  <si>
    <t>5 del 15/01/2020</t>
  </si>
  <si>
    <t>E/31 del 18/02/2020</t>
  </si>
  <si>
    <t>8720001549 del 20/01/2020</t>
  </si>
  <si>
    <t>8720023765 del 03/03/2020</t>
  </si>
  <si>
    <t>02 del 04/02/2020</t>
  </si>
  <si>
    <t>193/2020 FPA del 02/04/2020</t>
  </si>
  <si>
    <t>2020     2/d del 27/02/2020</t>
  </si>
  <si>
    <t>14/PA/2020 del 28/01/2020</t>
  </si>
  <si>
    <t>58/2020 FPA del 30/01/2020</t>
  </si>
  <si>
    <t>29/01/0201</t>
  </si>
  <si>
    <t>41/2020 FPA del 30/01/2020</t>
  </si>
  <si>
    <t>16/PA del 30/01/2020</t>
  </si>
  <si>
    <t>8720011351 del 30/01/2020</t>
  </si>
  <si>
    <t>E/4 del 20/01/2020</t>
  </si>
  <si>
    <t>02PA/2020 del 04/02/2020</t>
  </si>
  <si>
    <t>36 del 04/02/2020</t>
  </si>
  <si>
    <t>1/PA del 31/01/2020</t>
  </si>
  <si>
    <t>01 del 15/01/2020</t>
  </si>
  <si>
    <t>70 del 18/02/2020</t>
  </si>
  <si>
    <t>1/01 del 11/05/2020</t>
  </si>
  <si>
    <t>295/2020 FPA del 14/05/2020</t>
  </si>
  <si>
    <t>141 del 28/04/2020</t>
  </si>
  <si>
    <t>2\PA del 08/05/2020</t>
  </si>
  <si>
    <t>25PA-2020 del 05/05/2020</t>
  </si>
  <si>
    <t>259/2020 FPA del 30/04/2020</t>
  </si>
  <si>
    <t>8720047823 del 20/04/2020</t>
  </si>
  <si>
    <t>58E del 27/04/2020</t>
  </si>
  <si>
    <t>01 del 11/05/2020</t>
  </si>
  <si>
    <t>258/2020 FPA del 30/04/2020</t>
  </si>
  <si>
    <t>FATTPA 2_20 del 28/04/2020</t>
  </si>
  <si>
    <t>00105/21 del 03/06/2020</t>
  </si>
  <si>
    <t>1/E del 01/06/2020</t>
  </si>
  <si>
    <t>117/PA del 26/05/2020</t>
  </si>
  <si>
    <t>120/PA del 26/05/2020</t>
  </si>
  <si>
    <t>1012300825 del 24/06/2020</t>
  </si>
  <si>
    <t>FATTPA 3_20 del 26/05/2020</t>
  </si>
  <si>
    <t>68 del 15/06/2020</t>
  </si>
  <si>
    <t>383/2020 FPA del 16/06/2020</t>
  </si>
  <si>
    <t>299/2020 FPA del 21/05/2020</t>
  </si>
  <si>
    <t>22/V1 del 04/06/2020</t>
  </si>
  <si>
    <t>V3-6275 del 17/06/2020</t>
  </si>
  <si>
    <t>1/FE del 25/06/2020</t>
  </si>
  <si>
    <t>2/FE del 25/06/2020</t>
  </si>
  <si>
    <t>3/FE del 25/06/2020</t>
  </si>
  <si>
    <t>4/FE del 25/06/2020</t>
  </si>
  <si>
    <t>5/FE del 25/06/2020</t>
  </si>
  <si>
    <t>2/FE del 14/07/2020</t>
  </si>
  <si>
    <t>14/FE del 14/07/2020</t>
  </si>
  <si>
    <t>1655/1 del 01/09/2020</t>
  </si>
  <si>
    <t>28/E del 09/07/2020</t>
  </si>
  <si>
    <t>A178 del 31/08/2020</t>
  </si>
  <si>
    <t>29/E del 09/07/2020</t>
  </si>
  <si>
    <t>99/PA/2020 del 14/07/2020</t>
  </si>
  <si>
    <t>07-2020/PA del 22/06/2020</t>
  </si>
  <si>
    <t>08-2020/PA del 22/06/2020</t>
  </si>
  <si>
    <t>213 del 11/06/2020</t>
  </si>
  <si>
    <t>214 del 11/06/2020</t>
  </si>
  <si>
    <t>90 del 25/08/2020</t>
  </si>
  <si>
    <t>399/2020 FPA del 29/06/2020</t>
  </si>
  <si>
    <t>455/2020 FPA del 02/07/2020</t>
  </si>
  <si>
    <t>93 del 23/09/2020</t>
  </si>
  <si>
    <t>84 del 10/07/2020</t>
  </si>
  <si>
    <t>459/2020 FPA del 06/07/2020</t>
  </si>
  <si>
    <t>0002130778 del 31/08/2020</t>
  </si>
  <si>
    <t>0002130779 del 31/08/2020</t>
  </si>
  <si>
    <t>38-20 del 28/07/2020</t>
  </si>
  <si>
    <t>V1 1378/20 del 12/09/2020</t>
  </si>
  <si>
    <t>2</t>
  </si>
  <si>
    <t>1</t>
  </si>
  <si>
    <t>8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</si>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</sst>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15" sqref="G15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2020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198</v>
      </c>
      <c r="B9" s="35"/>
      <c r="C9" s="34">
        <f>SUM(C13:C16)</f>
        <v>102291.26999999999</v>
      </c>
      <c r="D9" s="35"/>
      <c r="E9" s="40">
        <f>('Trimestre 1'!H1+'Trimestre 2'!H1+'Trimestre 3'!H1+'Trimestre 4'!H1)/C9</f>
        <v>20.296140325562483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27</v>
      </c>
      <c r="C13" s="29">
        <f>'Trimestre 1'!B1</f>
        <v>12995.12</v>
      </c>
      <c r="D13" s="29">
        <f>'Trimestre 1'!G1</f>
        <v>46.33655018191444</v>
      </c>
      <c r="E13" s="29">
        <v>7148.13</v>
      </c>
      <c r="F13" s="33" t="s">
        <v>162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127</v>
      </c>
      <c r="C14" s="29">
        <f>'Trimestre 2'!B1</f>
        <v>47983.87999999999</v>
      </c>
      <c r="D14" s="29">
        <f>'Trimestre 2'!G1</f>
        <v>16.938075245269861</v>
      </c>
      <c r="E14" s="29">
        <v>12</v>
      </c>
      <c r="F14" s="33" t="s">
        <v>163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44</v>
      </c>
      <c r="C15" s="29">
        <f>'Trimestre 3'!B1</f>
        <v>41312.26999999999</v>
      </c>
      <c r="D15" s="29">
        <f>'Trimestre 3'!G1</f>
        <v>16.005278092924943</v>
      </c>
      <c r="E15" s="29">
        <v>19163.66</v>
      </c>
      <c r="F15" s="33" t="s">
        <v>164</v>
      </c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>
        <v>23263.81</v>
      </c>
      <c r="F16" s="33" t="s">
        <v>165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13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12995.12</v>
      </c>
      <c r="C1">
        <f>COUNTA(A4:A203)</f>
        <v>27</v>
      </c>
      <c r="G1" s="16">
        <f>IF(B1&lt;&gt;0,H1/B1,0)</f>
        <v>46.33655018191444</v>
      </c>
      <c r="H1" s="15">
        <f>SUM(H4:H195)</f>
        <v>602149.03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693.5</v>
      </c>
      <c r="C4" s="13">
        <v>43850</v>
      </c>
      <c r="D4" s="13">
        <v>43850</v>
      </c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 t="s">
        <v>23</v>
      </c>
      <c r="B5" s="12">
        <v>52</v>
      </c>
      <c r="C5" s="13">
        <v>43850</v>
      </c>
      <c r="D5" s="13">
        <v>43850</v>
      </c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 t="s">
        <v>24</v>
      </c>
      <c r="B6" s="12">
        <v>24.59</v>
      </c>
      <c r="C6" s="13">
        <v>43888</v>
      </c>
      <c r="D6" s="13">
        <v>43866</v>
      </c>
      <c r="E6" s="13"/>
      <c r="F6" s="13"/>
      <c r="G6" s="1">
        <f t="shared" si="0"/>
        <v>-22</v>
      </c>
      <c r="H6" s="12">
        <f t="shared" si="1"/>
        <v>-540.98</v>
      </c>
    </row>
    <row r="7" spans="1:8" x14ac:dyDescent="0.3">
      <c r="A7" s="19" t="s">
        <v>25</v>
      </c>
      <c r="B7" s="12">
        <v>213.07</v>
      </c>
      <c r="C7" s="13">
        <v>43833</v>
      </c>
      <c r="D7" s="13">
        <v>43866</v>
      </c>
      <c r="E7" s="13"/>
      <c r="F7" s="13"/>
      <c r="G7" s="1">
        <f t="shared" si="0"/>
        <v>33</v>
      </c>
      <c r="H7" s="12">
        <f t="shared" si="1"/>
        <v>7031.3099999999995</v>
      </c>
    </row>
    <row r="8" spans="1:8" x14ac:dyDescent="0.3">
      <c r="A8" s="19" t="s">
        <v>26</v>
      </c>
      <c r="B8" s="12">
        <v>675.1</v>
      </c>
      <c r="C8" s="13">
        <v>43805</v>
      </c>
      <c r="D8" s="13">
        <v>43866</v>
      </c>
      <c r="E8" s="13"/>
      <c r="F8" s="13"/>
      <c r="G8" s="1">
        <f t="shared" si="0"/>
        <v>61</v>
      </c>
      <c r="H8" s="12">
        <f t="shared" si="1"/>
        <v>41181.1</v>
      </c>
    </row>
    <row r="9" spans="1:8" x14ac:dyDescent="0.3">
      <c r="A9" s="19" t="s">
        <v>27</v>
      </c>
      <c r="B9" s="12">
        <v>700</v>
      </c>
      <c r="C9" s="13">
        <v>43805</v>
      </c>
      <c r="D9" s="13">
        <v>43866</v>
      </c>
      <c r="E9" s="13"/>
      <c r="F9" s="13"/>
      <c r="G9" s="1">
        <f t="shared" si="0"/>
        <v>61</v>
      </c>
      <c r="H9" s="12">
        <f t="shared" si="1"/>
        <v>42700</v>
      </c>
    </row>
    <row r="10" spans="1:8" x14ac:dyDescent="0.3">
      <c r="A10" s="19" t="s">
        <v>28</v>
      </c>
      <c r="B10" s="12">
        <v>1837.12</v>
      </c>
      <c r="C10" s="13">
        <v>43833</v>
      </c>
      <c r="D10" s="13">
        <v>43866</v>
      </c>
      <c r="E10" s="13"/>
      <c r="F10" s="13"/>
      <c r="G10" s="1">
        <f t="shared" si="0"/>
        <v>33</v>
      </c>
      <c r="H10" s="12">
        <f t="shared" si="1"/>
        <v>60624.959999999999</v>
      </c>
    </row>
    <row r="11" spans="1:8" x14ac:dyDescent="0.3">
      <c r="A11" s="19" t="s">
        <v>29</v>
      </c>
      <c r="B11" s="12">
        <v>81.150000000000006</v>
      </c>
      <c r="C11" s="13">
        <v>43814</v>
      </c>
      <c r="D11" s="13">
        <v>43866</v>
      </c>
      <c r="E11" s="13"/>
      <c r="F11" s="13"/>
      <c r="G11" s="1">
        <f t="shared" si="0"/>
        <v>52</v>
      </c>
      <c r="H11" s="12">
        <f t="shared" si="1"/>
        <v>4219.8</v>
      </c>
    </row>
    <row r="12" spans="1:8" x14ac:dyDescent="0.3">
      <c r="A12" s="19" t="s">
        <v>30</v>
      </c>
      <c r="B12" s="12">
        <v>587.95000000000005</v>
      </c>
      <c r="C12" s="13">
        <v>43824</v>
      </c>
      <c r="D12" s="13">
        <v>43866</v>
      </c>
      <c r="E12" s="13"/>
      <c r="F12" s="13"/>
      <c r="G12" s="1">
        <f t="shared" si="0"/>
        <v>42</v>
      </c>
      <c r="H12" s="12">
        <f t="shared" si="1"/>
        <v>24693.9</v>
      </c>
    </row>
    <row r="13" spans="1:8" x14ac:dyDescent="0.3">
      <c r="A13" s="19" t="s">
        <v>31</v>
      </c>
      <c r="B13" s="12">
        <v>794.94</v>
      </c>
      <c r="C13" s="13">
        <v>43824</v>
      </c>
      <c r="D13" s="13">
        <v>43866</v>
      </c>
      <c r="E13" s="13"/>
      <c r="F13" s="13"/>
      <c r="G13" s="1">
        <f t="shared" si="0"/>
        <v>42</v>
      </c>
      <c r="H13" s="12">
        <f t="shared" si="1"/>
        <v>33387.480000000003</v>
      </c>
    </row>
    <row r="14" spans="1:8" x14ac:dyDescent="0.3">
      <c r="A14" s="19" t="s">
        <v>32</v>
      </c>
      <c r="B14" s="12">
        <v>214.19</v>
      </c>
      <c r="C14" s="13">
        <v>43824</v>
      </c>
      <c r="D14" s="13">
        <v>43866</v>
      </c>
      <c r="E14" s="13"/>
      <c r="F14" s="13"/>
      <c r="G14" s="1">
        <f t="shared" si="0"/>
        <v>42</v>
      </c>
      <c r="H14" s="12">
        <f t="shared" si="1"/>
        <v>8995.98</v>
      </c>
    </row>
    <row r="15" spans="1:8" x14ac:dyDescent="0.3">
      <c r="A15" s="19" t="s">
        <v>33</v>
      </c>
      <c r="B15" s="12">
        <v>327.92</v>
      </c>
      <c r="C15" s="13">
        <v>43805</v>
      </c>
      <c r="D15" s="13">
        <v>43866</v>
      </c>
      <c r="E15" s="13"/>
      <c r="F15" s="13"/>
      <c r="G15" s="1">
        <f t="shared" si="0"/>
        <v>61</v>
      </c>
      <c r="H15" s="12">
        <f t="shared" si="1"/>
        <v>20003.120000000003</v>
      </c>
    </row>
    <row r="16" spans="1:8" x14ac:dyDescent="0.3">
      <c r="A16" s="19" t="s">
        <v>34</v>
      </c>
      <c r="B16" s="12">
        <v>80</v>
      </c>
      <c r="C16" s="13">
        <v>43877</v>
      </c>
      <c r="D16" s="13">
        <v>43882</v>
      </c>
      <c r="E16" s="13"/>
      <c r="F16" s="13"/>
      <c r="G16" s="1">
        <f t="shared" si="0"/>
        <v>5</v>
      </c>
      <c r="H16" s="12">
        <f t="shared" si="1"/>
        <v>400</v>
      </c>
    </row>
    <row r="17" spans="1:8" x14ac:dyDescent="0.3">
      <c r="A17" s="19" t="s">
        <v>35</v>
      </c>
      <c r="B17" s="12">
        <v>272.73</v>
      </c>
      <c r="C17" s="13">
        <v>43877</v>
      </c>
      <c r="D17" s="13">
        <v>43882</v>
      </c>
      <c r="E17" s="13"/>
      <c r="F17" s="13"/>
      <c r="G17" s="1">
        <f t="shared" si="0"/>
        <v>5</v>
      </c>
      <c r="H17" s="12">
        <f t="shared" si="1"/>
        <v>1363.65</v>
      </c>
    </row>
    <row r="18" spans="1:8" x14ac:dyDescent="0.3">
      <c r="A18" s="19" t="s">
        <v>36</v>
      </c>
      <c r="B18" s="12">
        <v>75</v>
      </c>
      <c r="C18" s="13">
        <v>43850</v>
      </c>
      <c r="D18" s="13">
        <v>43882</v>
      </c>
      <c r="E18" s="13"/>
      <c r="F18" s="13"/>
      <c r="G18" s="1">
        <f t="shared" si="0"/>
        <v>32</v>
      </c>
      <c r="H18" s="12">
        <f t="shared" si="1"/>
        <v>2400</v>
      </c>
    </row>
    <row r="19" spans="1:8" x14ac:dyDescent="0.3">
      <c r="A19" s="19" t="s">
        <v>37</v>
      </c>
      <c r="B19" s="12">
        <v>1750</v>
      </c>
      <c r="C19" s="13">
        <v>43835</v>
      </c>
      <c r="D19" s="13">
        <v>43907</v>
      </c>
      <c r="E19" s="13"/>
      <c r="F19" s="13"/>
      <c r="G19" s="1">
        <f t="shared" si="0"/>
        <v>72</v>
      </c>
      <c r="H19" s="12">
        <f t="shared" si="1"/>
        <v>126000</v>
      </c>
    </row>
    <row r="20" spans="1:8" x14ac:dyDescent="0.3">
      <c r="A20" s="19" t="s">
        <v>38</v>
      </c>
      <c r="B20" s="12">
        <v>518.17999999999995</v>
      </c>
      <c r="C20" s="13">
        <v>43842</v>
      </c>
      <c r="D20" s="13">
        <v>43907</v>
      </c>
      <c r="E20" s="13"/>
      <c r="F20" s="13"/>
      <c r="G20" s="1">
        <f t="shared" si="0"/>
        <v>65</v>
      </c>
      <c r="H20" s="12">
        <f t="shared" si="1"/>
        <v>33681.699999999997</v>
      </c>
    </row>
    <row r="21" spans="1:8" x14ac:dyDescent="0.3">
      <c r="A21" s="19" t="s">
        <v>39</v>
      </c>
      <c r="B21" s="12">
        <v>295.08</v>
      </c>
      <c r="C21" s="13">
        <v>43842</v>
      </c>
      <c r="D21" s="13">
        <v>43907</v>
      </c>
      <c r="E21" s="13"/>
      <c r="F21" s="13"/>
      <c r="G21" s="1">
        <f t="shared" si="0"/>
        <v>65</v>
      </c>
      <c r="H21" s="12">
        <f t="shared" si="1"/>
        <v>19180.2</v>
      </c>
    </row>
    <row r="22" spans="1:8" x14ac:dyDescent="0.3">
      <c r="A22" s="19" t="s">
        <v>40</v>
      </c>
      <c r="B22" s="12">
        <v>1370</v>
      </c>
      <c r="C22" s="13">
        <v>43850</v>
      </c>
      <c r="D22" s="13">
        <v>43907</v>
      </c>
      <c r="E22" s="13"/>
      <c r="F22" s="13"/>
      <c r="G22" s="1">
        <f t="shared" si="0"/>
        <v>57</v>
      </c>
      <c r="H22" s="12">
        <f t="shared" si="1"/>
        <v>78090</v>
      </c>
    </row>
    <row r="23" spans="1:8" x14ac:dyDescent="0.3">
      <c r="A23" s="19" t="s">
        <v>41</v>
      </c>
      <c r="B23" s="12">
        <v>363.46</v>
      </c>
      <c r="C23" s="13">
        <v>43904</v>
      </c>
      <c r="D23" s="13">
        <v>43907</v>
      </c>
      <c r="E23" s="13"/>
      <c r="F23" s="13"/>
      <c r="G23" s="1">
        <f t="shared" si="0"/>
        <v>3</v>
      </c>
      <c r="H23" s="12">
        <f t="shared" si="1"/>
        <v>1090.3799999999999</v>
      </c>
    </row>
    <row r="24" spans="1:8" x14ac:dyDescent="0.3">
      <c r="A24" s="19" t="s">
        <v>42</v>
      </c>
      <c r="B24" s="12">
        <v>289.85000000000002</v>
      </c>
      <c r="C24" s="13">
        <v>43868</v>
      </c>
      <c r="D24" s="13">
        <v>43907</v>
      </c>
      <c r="E24" s="13"/>
      <c r="F24" s="13"/>
      <c r="G24" s="1">
        <f t="shared" si="0"/>
        <v>39</v>
      </c>
      <c r="H24" s="12">
        <f t="shared" si="1"/>
        <v>11304.150000000001</v>
      </c>
    </row>
    <row r="25" spans="1:8" x14ac:dyDescent="0.3">
      <c r="A25" s="19" t="s">
        <v>43</v>
      </c>
      <c r="B25" s="12">
        <v>770.54</v>
      </c>
      <c r="C25" s="13">
        <v>43850</v>
      </c>
      <c r="D25" s="13">
        <v>43907</v>
      </c>
      <c r="E25" s="13"/>
      <c r="F25" s="13"/>
      <c r="G25" s="1">
        <f t="shared" si="0"/>
        <v>57</v>
      </c>
      <c r="H25" s="12">
        <f t="shared" si="1"/>
        <v>43920.78</v>
      </c>
    </row>
    <row r="26" spans="1:8" x14ac:dyDescent="0.3">
      <c r="A26" s="19" t="s">
        <v>44</v>
      </c>
      <c r="B26" s="12">
        <v>81.69</v>
      </c>
      <c r="C26" s="13">
        <v>43931</v>
      </c>
      <c r="D26" s="13">
        <v>43907</v>
      </c>
      <c r="E26" s="13"/>
      <c r="F26" s="13"/>
      <c r="G26" s="1">
        <f t="shared" si="0"/>
        <v>-24</v>
      </c>
      <c r="H26" s="12">
        <f t="shared" si="1"/>
        <v>-1960.56</v>
      </c>
    </row>
    <row r="27" spans="1:8" x14ac:dyDescent="0.3">
      <c r="A27" s="19" t="s">
        <v>45</v>
      </c>
      <c r="B27" s="12">
        <v>720</v>
      </c>
      <c r="C27" s="13">
        <v>43850</v>
      </c>
      <c r="D27" s="13">
        <v>43907</v>
      </c>
      <c r="E27" s="13"/>
      <c r="F27" s="13"/>
      <c r="G27" s="1">
        <f t="shared" si="0"/>
        <v>57</v>
      </c>
      <c r="H27" s="12">
        <f t="shared" si="1"/>
        <v>41040</v>
      </c>
    </row>
    <row r="28" spans="1:8" x14ac:dyDescent="0.3">
      <c r="A28" s="19" t="s">
        <v>46</v>
      </c>
      <c r="B28" s="12">
        <v>79.2</v>
      </c>
      <c r="C28" s="13">
        <v>43930</v>
      </c>
      <c r="D28" s="13">
        <v>43907</v>
      </c>
      <c r="E28" s="13"/>
      <c r="F28" s="13"/>
      <c r="G28" s="1">
        <f t="shared" si="0"/>
        <v>-23</v>
      </c>
      <c r="H28" s="12">
        <f t="shared" si="1"/>
        <v>-1821.6000000000001</v>
      </c>
    </row>
    <row r="29" spans="1:8" x14ac:dyDescent="0.3">
      <c r="A29" s="19" t="s">
        <v>47</v>
      </c>
      <c r="B29" s="12">
        <v>132.78</v>
      </c>
      <c r="C29" s="13">
        <v>43868</v>
      </c>
      <c r="D29" s="13">
        <v>43907</v>
      </c>
      <c r="E29" s="13"/>
      <c r="F29" s="13"/>
      <c r="G29" s="1">
        <f t="shared" si="0"/>
        <v>39</v>
      </c>
      <c r="H29" s="12">
        <f t="shared" si="1"/>
        <v>5178.42</v>
      </c>
    </row>
    <row r="30" spans="1:8" x14ac:dyDescent="0.3">
      <c r="A30" s="19" t="s">
        <v>48</v>
      </c>
      <c r="B30" s="12">
        <v>-4.92</v>
      </c>
      <c r="C30" s="13">
        <v>43904</v>
      </c>
      <c r="D30" s="13">
        <v>43907</v>
      </c>
      <c r="E30" s="13"/>
      <c r="F30" s="13"/>
      <c r="G30" s="1">
        <f t="shared" si="0"/>
        <v>3</v>
      </c>
      <c r="H30" s="12">
        <f t="shared" si="1"/>
        <v>-14.76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28" workbookViewId="0">
      <selection activeCell="G108" sqref="G108:H108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47983.87999999999</v>
      </c>
      <c r="C1">
        <f>COUNTA(A4:A203)</f>
        <v>127</v>
      </c>
      <c r="G1" s="16">
        <f>IF(B1&lt;&gt;0,H1/B1,0)</f>
        <v>16.938075245269861</v>
      </c>
      <c r="H1" s="15">
        <f>SUM(H4:H195)</f>
        <v>812754.56999999948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49</v>
      </c>
      <c r="B4" s="12">
        <v>74.23</v>
      </c>
      <c r="C4" s="13">
        <v>43813</v>
      </c>
      <c r="D4" s="13">
        <v>43926</v>
      </c>
      <c r="E4" s="13"/>
      <c r="F4" s="13"/>
      <c r="G4" s="1">
        <f>D4-C4-(F4-E4)</f>
        <v>113</v>
      </c>
      <c r="H4" s="12">
        <f>B4*G4</f>
        <v>8387.99</v>
      </c>
    </row>
    <row r="5" spans="1:8" x14ac:dyDescent="0.3">
      <c r="A5" s="19" t="s">
        <v>50</v>
      </c>
      <c r="B5" s="12">
        <v>185.23</v>
      </c>
      <c r="C5" s="13">
        <v>43833</v>
      </c>
      <c r="D5" s="13">
        <v>43926</v>
      </c>
      <c r="E5" s="13"/>
      <c r="F5" s="13"/>
      <c r="G5" s="1">
        <f t="shared" ref="G5:G68" si="0">D5-C5-(F5-E5)</f>
        <v>93</v>
      </c>
      <c r="H5" s="12">
        <f t="shared" ref="H5:H68" si="1">B5*G5</f>
        <v>17226.39</v>
      </c>
    </row>
    <row r="6" spans="1:8" x14ac:dyDescent="0.3">
      <c r="A6" s="19" t="s">
        <v>25</v>
      </c>
      <c r="B6" s="12">
        <v>46.88</v>
      </c>
      <c r="C6" s="13">
        <v>43833</v>
      </c>
      <c r="D6" s="13">
        <v>43926</v>
      </c>
      <c r="E6" s="13"/>
      <c r="F6" s="13"/>
      <c r="G6" s="1">
        <f t="shared" si="0"/>
        <v>93</v>
      </c>
      <c r="H6" s="12">
        <f t="shared" si="1"/>
        <v>4359.84</v>
      </c>
    </row>
    <row r="7" spans="1:8" x14ac:dyDescent="0.3">
      <c r="A7" s="19" t="s">
        <v>26</v>
      </c>
      <c r="B7" s="12">
        <v>148.52000000000001</v>
      </c>
      <c r="C7" s="13">
        <v>43805</v>
      </c>
      <c r="D7" s="13">
        <v>43926</v>
      </c>
      <c r="E7" s="13"/>
      <c r="F7" s="13"/>
      <c r="G7" s="1">
        <f t="shared" si="0"/>
        <v>121</v>
      </c>
      <c r="H7" s="12">
        <f t="shared" si="1"/>
        <v>17970.920000000002</v>
      </c>
    </row>
    <row r="8" spans="1:8" x14ac:dyDescent="0.3">
      <c r="A8" s="19" t="s">
        <v>51</v>
      </c>
      <c r="B8" s="12">
        <v>101.08</v>
      </c>
      <c r="C8" s="13">
        <v>43833</v>
      </c>
      <c r="D8" s="13">
        <v>43926</v>
      </c>
      <c r="E8" s="13"/>
      <c r="F8" s="13"/>
      <c r="G8" s="1">
        <f t="shared" si="0"/>
        <v>93</v>
      </c>
      <c r="H8" s="12">
        <f t="shared" si="1"/>
        <v>9400.44</v>
      </c>
    </row>
    <row r="9" spans="1:8" x14ac:dyDescent="0.3">
      <c r="A9" s="19" t="s">
        <v>27</v>
      </c>
      <c r="B9" s="12">
        <v>70</v>
      </c>
      <c r="C9" s="13">
        <v>43805</v>
      </c>
      <c r="D9" s="13">
        <v>43926</v>
      </c>
      <c r="E9" s="13"/>
      <c r="F9" s="13"/>
      <c r="G9" s="1">
        <f t="shared" si="0"/>
        <v>121</v>
      </c>
      <c r="H9" s="12">
        <f t="shared" si="1"/>
        <v>8470</v>
      </c>
    </row>
    <row r="10" spans="1:8" x14ac:dyDescent="0.3">
      <c r="A10" s="19" t="s">
        <v>29</v>
      </c>
      <c r="B10" s="12">
        <v>17.850000000000001</v>
      </c>
      <c r="C10" s="13">
        <v>43814</v>
      </c>
      <c r="D10" s="13">
        <v>43926</v>
      </c>
      <c r="E10" s="13"/>
      <c r="F10" s="13"/>
      <c r="G10" s="1">
        <f t="shared" si="0"/>
        <v>112</v>
      </c>
      <c r="H10" s="12">
        <f t="shared" si="1"/>
        <v>1999.2000000000003</v>
      </c>
    </row>
    <row r="11" spans="1:8" x14ac:dyDescent="0.3">
      <c r="A11" s="19" t="s">
        <v>52</v>
      </c>
      <c r="B11" s="12">
        <v>22.92</v>
      </c>
      <c r="C11" s="13">
        <v>43820</v>
      </c>
      <c r="D11" s="13">
        <v>43926</v>
      </c>
      <c r="E11" s="13"/>
      <c r="F11" s="13"/>
      <c r="G11" s="1">
        <f t="shared" si="0"/>
        <v>106</v>
      </c>
      <c r="H11" s="12">
        <f t="shared" si="1"/>
        <v>2429.52</v>
      </c>
    </row>
    <row r="12" spans="1:8" x14ac:dyDescent="0.3">
      <c r="A12" s="19" t="s">
        <v>53</v>
      </c>
      <c r="B12" s="12">
        <v>11</v>
      </c>
      <c r="C12" s="13">
        <v>43820</v>
      </c>
      <c r="D12" s="13">
        <v>43926</v>
      </c>
      <c r="E12" s="13"/>
      <c r="F12" s="13"/>
      <c r="G12" s="1">
        <f t="shared" si="0"/>
        <v>106</v>
      </c>
      <c r="H12" s="12">
        <f t="shared" si="1"/>
        <v>1166</v>
      </c>
    </row>
    <row r="13" spans="1:8" x14ac:dyDescent="0.3">
      <c r="A13" s="19" t="s">
        <v>28</v>
      </c>
      <c r="B13" s="12">
        <v>404.17</v>
      </c>
      <c r="C13" s="13">
        <v>43833</v>
      </c>
      <c r="D13" s="13">
        <v>43926</v>
      </c>
      <c r="E13" s="13"/>
      <c r="F13" s="13"/>
      <c r="G13" s="1">
        <f t="shared" si="0"/>
        <v>93</v>
      </c>
      <c r="H13" s="12">
        <f t="shared" si="1"/>
        <v>37587.810000000005</v>
      </c>
    </row>
    <row r="14" spans="1:8" x14ac:dyDescent="0.3">
      <c r="A14" s="19" t="s">
        <v>54</v>
      </c>
      <c r="B14" s="12">
        <v>444.54</v>
      </c>
      <c r="C14" s="13">
        <v>43833</v>
      </c>
      <c r="D14" s="13">
        <v>43926</v>
      </c>
      <c r="E14" s="13"/>
      <c r="F14" s="13"/>
      <c r="G14" s="1">
        <f t="shared" si="0"/>
        <v>93</v>
      </c>
      <c r="H14" s="12">
        <f t="shared" si="1"/>
        <v>41342.22</v>
      </c>
    </row>
    <row r="15" spans="1:8" x14ac:dyDescent="0.3">
      <c r="A15" s="19" t="s">
        <v>30</v>
      </c>
      <c r="B15" s="12">
        <v>129.35</v>
      </c>
      <c r="C15" s="13">
        <v>43824</v>
      </c>
      <c r="D15" s="13">
        <v>43926</v>
      </c>
      <c r="E15" s="13"/>
      <c r="F15" s="13"/>
      <c r="G15" s="1">
        <f t="shared" si="0"/>
        <v>102</v>
      </c>
      <c r="H15" s="12">
        <f t="shared" si="1"/>
        <v>13193.699999999999</v>
      </c>
    </row>
    <row r="16" spans="1:8" x14ac:dyDescent="0.3">
      <c r="A16" s="19" t="s">
        <v>31</v>
      </c>
      <c r="B16" s="12">
        <v>174.89</v>
      </c>
      <c r="C16" s="13">
        <v>43824</v>
      </c>
      <c r="D16" s="13">
        <v>43926</v>
      </c>
      <c r="E16" s="13"/>
      <c r="F16" s="13"/>
      <c r="G16" s="1">
        <f t="shared" si="0"/>
        <v>102</v>
      </c>
      <c r="H16" s="12">
        <f t="shared" si="1"/>
        <v>17838.78</v>
      </c>
    </row>
    <row r="17" spans="1:8" x14ac:dyDescent="0.3">
      <c r="A17" s="19" t="s">
        <v>55</v>
      </c>
      <c r="B17" s="12">
        <v>32.729999999999997</v>
      </c>
      <c r="C17" s="13">
        <v>43790</v>
      </c>
      <c r="D17" s="13">
        <v>43926</v>
      </c>
      <c r="E17" s="13"/>
      <c r="F17" s="13"/>
      <c r="G17" s="1">
        <f t="shared" si="0"/>
        <v>136</v>
      </c>
      <c r="H17" s="12">
        <f t="shared" si="1"/>
        <v>4451.28</v>
      </c>
    </row>
    <row r="18" spans="1:8" x14ac:dyDescent="0.3">
      <c r="A18" s="19" t="s">
        <v>56</v>
      </c>
      <c r="B18" s="12">
        <v>20</v>
      </c>
      <c r="C18" s="13">
        <v>43824</v>
      </c>
      <c r="D18" s="13">
        <v>43926</v>
      </c>
      <c r="E18" s="13"/>
      <c r="F18" s="13"/>
      <c r="G18" s="1">
        <f t="shared" si="0"/>
        <v>102</v>
      </c>
      <c r="H18" s="12">
        <f t="shared" si="1"/>
        <v>2040</v>
      </c>
    </row>
    <row r="19" spans="1:8" x14ac:dyDescent="0.3">
      <c r="A19" s="19" t="s">
        <v>57</v>
      </c>
      <c r="B19" s="12">
        <v>17.04</v>
      </c>
      <c r="C19" s="13">
        <v>43805</v>
      </c>
      <c r="D19" s="13">
        <v>43926</v>
      </c>
      <c r="E19" s="13"/>
      <c r="F19" s="13"/>
      <c r="G19" s="1">
        <f t="shared" si="0"/>
        <v>121</v>
      </c>
      <c r="H19" s="12">
        <f t="shared" si="1"/>
        <v>2061.8399999999997</v>
      </c>
    </row>
    <row r="20" spans="1:8" x14ac:dyDescent="0.3">
      <c r="A20" s="19" t="s">
        <v>58</v>
      </c>
      <c r="B20" s="12">
        <v>385</v>
      </c>
      <c r="C20" s="13">
        <v>43805</v>
      </c>
      <c r="D20" s="13">
        <v>43926</v>
      </c>
      <c r="E20" s="13"/>
      <c r="F20" s="13"/>
      <c r="G20" s="1">
        <f t="shared" si="0"/>
        <v>121</v>
      </c>
      <c r="H20" s="12">
        <f t="shared" si="1"/>
        <v>46585</v>
      </c>
    </row>
    <row r="21" spans="1:8" x14ac:dyDescent="0.3">
      <c r="A21" s="19" t="s">
        <v>59</v>
      </c>
      <c r="B21" s="12">
        <v>98.56</v>
      </c>
      <c r="C21" s="13">
        <v>43805</v>
      </c>
      <c r="D21" s="13">
        <v>43926</v>
      </c>
      <c r="E21" s="13"/>
      <c r="F21" s="13"/>
      <c r="G21" s="1">
        <f t="shared" si="0"/>
        <v>121</v>
      </c>
      <c r="H21" s="12">
        <f t="shared" si="1"/>
        <v>11925.76</v>
      </c>
    </row>
    <row r="22" spans="1:8" x14ac:dyDescent="0.3">
      <c r="A22" s="19" t="s">
        <v>60</v>
      </c>
      <c r="B22" s="12">
        <v>28.6</v>
      </c>
      <c r="C22" s="13">
        <v>43805</v>
      </c>
      <c r="D22" s="13">
        <v>43926</v>
      </c>
      <c r="E22" s="13"/>
      <c r="F22" s="13"/>
      <c r="G22" s="1">
        <f t="shared" si="0"/>
        <v>121</v>
      </c>
      <c r="H22" s="12">
        <f t="shared" si="1"/>
        <v>3460.6000000000004</v>
      </c>
    </row>
    <row r="23" spans="1:8" x14ac:dyDescent="0.3">
      <c r="A23" s="19" t="s">
        <v>61</v>
      </c>
      <c r="B23" s="12">
        <v>11.44</v>
      </c>
      <c r="C23" s="13">
        <v>43805</v>
      </c>
      <c r="D23" s="13">
        <v>43926</v>
      </c>
      <c r="E23" s="13"/>
      <c r="F23" s="13"/>
      <c r="G23" s="1">
        <f t="shared" si="0"/>
        <v>121</v>
      </c>
      <c r="H23" s="12">
        <f t="shared" si="1"/>
        <v>1384.24</v>
      </c>
    </row>
    <row r="24" spans="1:8" x14ac:dyDescent="0.3">
      <c r="A24" s="19" t="s">
        <v>33</v>
      </c>
      <c r="B24" s="12">
        <v>95.32</v>
      </c>
      <c r="C24" s="13">
        <v>43805</v>
      </c>
      <c r="D24" s="13">
        <v>43926</v>
      </c>
      <c r="E24" s="13"/>
      <c r="F24" s="13"/>
      <c r="G24" s="1">
        <f t="shared" si="0"/>
        <v>121</v>
      </c>
      <c r="H24" s="12">
        <f t="shared" si="1"/>
        <v>11533.72</v>
      </c>
    </row>
    <row r="25" spans="1:8" x14ac:dyDescent="0.3">
      <c r="A25" s="19" t="s">
        <v>62</v>
      </c>
      <c r="B25" s="12">
        <v>53.9</v>
      </c>
      <c r="C25" s="13">
        <v>43805</v>
      </c>
      <c r="D25" s="13">
        <v>43926</v>
      </c>
      <c r="E25" s="13"/>
      <c r="F25" s="13"/>
      <c r="G25" s="1">
        <f t="shared" si="0"/>
        <v>121</v>
      </c>
      <c r="H25" s="12">
        <f t="shared" si="1"/>
        <v>6521.9</v>
      </c>
    </row>
    <row r="26" spans="1:8" x14ac:dyDescent="0.3">
      <c r="A26" s="19" t="s">
        <v>63</v>
      </c>
      <c r="B26" s="12">
        <v>15.4</v>
      </c>
      <c r="C26" s="13">
        <v>43779</v>
      </c>
      <c r="D26" s="13">
        <v>43926</v>
      </c>
      <c r="E26" s="13"/>
      <c r="F26" s="13"/>
      <c r="G26" s="1">
        <f t="shared" si="0"/>
        <v>147</v>
      </c>
      <c r="H26" s="12">
        <f t="shared" si="1"/>
        <v>2263.8000000000002</v>
      </c>
    </row>
    <row r="27" spans="1:8" x14ac:dyDescent="0.3">
      <c r="A27" s="19" t="s">
        <v>64</v>
      </c>
      <c r="B27" s="12">
        <v>25.25</v>
      </c>
      <c r="C27" s="13">
        <v>43779</v>
      </c>
      <c r="D27" s="13">
        <v>43926</v>
      </c>
      <c r="E27" s="13"/>
      <c r="F27" s="13"/>
      <c r="G27" s="1">
        <f t="shared" si="0"/>
        <v>147</v>
      </c>
      <c r="H27" s="12">
        <f t="shared" si="1"/>
        <v>3711.75</v>
      </c>
    </row>
    <row r="28" spans="1:8" x14ac:dyDescent="0.3">
      <c r="A28" s="19" t="s">
        <v>65</v>
      </c>
      <c r="B28" s="12">
        <v>11</v>
      </c>
      <c r="C28" s="13">
        <v>43779</v>
      </c>
      <c r="D28" s="13">
        <v>43926</v>
      </c>
      <c r="E28" s="13"/>
      <c r="F28" s="13"/>
      <c r="G28" s="1">
        <f t="shared" si="0"/>
        <v>147</v>
      </c>
      <c r="H28" s="12">
        <f t="shared" si="1"/>
        <v>1617</v>
      </c>
    </row>
    <row r="29" spans="1:8" x14ac:dyDescent="0.3">
      <c r="A29" s="19" t="s">
        <v>66</v>
      </c>
      <c r="B29" s="12">
        <v>84.77</v>
      </c>
      <c r="C29" s="13">
        <v>43796</v>
      </c>
      <c r="D29" s="13">
        <v>43926</v>
      </c>
      <c r="E29" s="13"/>
      <c r="F29" s="13"/>
      <c r="G29" s="1">
        <f t="shared" si="0"/>
        <v>130</v>
      </c>
      <c r="H29" s="12">
        <f t="shared" si="1"/>
        <v>11020.1</v>
      </c>
    </row>
    <row r="30" spans="1:8" x14ac:dyDescent="0.3">
      <c r="A30" s="19" t="s">
        <v>67</v>
      </c>
      <c r="B30" s="12">
        <v>85.4</v>
      </c>
      <c r="C30" s="13">
        <v>43796</v>
      </c>
      <c r="D30" s="13">
        <v>43926</v>
      </c>
      <c r="E30" s="13"/>
      <c r="F30" s="13"/>
      <c r="G30" s="1">
        <f t="shared" si="0"/>
        <v>130</v>
      </c>
      <c r="H30" s="12">
        <f t="shared" si="1"/>
        <v>11102</v>
      </c>
    </row>
    <row r="31" spans="1:8" x14ac:dyDescent="0.3">
      <c r="A31" s="19" t="s">
        <v>68</v>
      </c>
      <c r="B31" s="12">
        <v>209</v>
      </c>
      <c r="C31" s="13">
        <v>43779</v>
      </c>
      <c r="D31" s="13">
        <v>43926</v>
      </c>
      <c r="E31" s="13"/>
      <c r="F31" s="13"/>
      <c r="G31" s="1">
        <f t="shared" si="0"/>
        <v>147</v>
      </c>
      <c r="H31" s="12">
        <f t="shared" si="1"/>
        <v>30723</v>
      </c>
    </row>
    <row r="32" spans="1:8" x14ac:dyDescent="0.3">
      <c r="A32" s="19" t="s">
        <v>69</v>
      </c>
      <c r="B32" s="12">
        <v>422.24</v>
      </c>
      <c r="C32" s="13">
        <v>43835</v>
      </c>
      <c r="D32" s="13">
        <v>43926</v>
      </c>
      <c r="E32" s="13"/>
      <c r="F32" s="13"/>
      <c r="G32" s="1">
        <f t="shared" si="0"/>
        <v>91</v>
      </c>
      <c r="H32" s="12">
        <f t="shared" si="1"/>
        <v>38423.840000000004</v>
      </c>
    </row>
    <row r="33" spans="1:8" x14ac:dyDescent="0.3">
      <c r="A33" s="19" t="s">
        <v>70</v>
      </c>
      <c r="B33" s="12">
        <v>19.55</v>
      </c>
      <c r="C33" s="13">
        <v>43805</v>
      </c>
      <c r="D33" s="13">
        <v>43926</v>
      </c>
      <c r="E33" s="13"/>
      <c r="F33" s="13"/>
      <c r="G33" s="1">
        <f t="shared" si="0"/>
        <v>121</v>
      </c>
      <c r="H33" s="12">
        <f t="shared" si="1"/>
        <v>2365.5500000000002</v>
      </c>
    </row>
    <row r="34" spans="1:8" x14ac:dyDescent="0.3">
      <c r="A34" s="19" t="s">
        <v>71</v>
      </c>
      <c r="B34" s="12">
        <v>6.31</v>
      </c>
      <c r="C34" s="13">
        <v>43833</v>
      </c>
      <c r="D34" s="13">
        <v>43926</v>
      </c>
      <c r="E34" s="13"/>
      <c r="F34" s="13"/>
      <c r="G34" s="1">
        <f t="shared" si="0"/>
        <v>93</v>
      </c>
      <c r="H34" s="12">
        <f t="shared" si="1"/>
        <v>586.82999999999993</v>
      </c>
    </row>
    <row r="35" spans="1:8" x14ac:dyDescent="0.3">
      <c r="A35" s="19" t="s">
        <v>72</v>
      </c>
      <c r="B35" s="12">
        <v>22.73</v>
      </c>
      <c r="C35" s="13">
        <v>43796</v>
      </c>
      <c r="D35" s="13">
        <v>43926</v>
      </c>
      <c r="E35" s="13"/>
      <c r="F35" s="13"/>
      <c r="G35" s="1">
        <f t="shared" si="0"/>
        <v>130</v>
      </c>
      <c r="H35" s="12">
        <f t="shared" si="1"/>
        <v>2954.9</v>
      </c>
    </row>
    <row r="36" spans="1:8" x14ac:dyDescent="0.3">
      <c r="A36" s="19" t="s">
        <v>73</v>
      </c>
      <c r="B36" s="12">
        <v>22.73</v>
      </c>
      <c r="C36" s="13">
        <v>43796</v>
      </c>
      <c r="D36" s="13">
        <v>43926</v>
      </c>
      <c r="E36" s="13"/>
      <c r="F36" s="13"/>
      <c r="G36" s="1">
        <f t="shared" si="0"/>
        <v>130</v>
      </c>
      <c r="H36" s="12">
        <f t="shared" si="1"/>
        <v>2954.9</v>
      </c>
    </row>
    <row r="37" spans="1:8" x14ac:dyDescent="0.3">
      <c r="A37" s="19" t="s">
        <v>74</v>
      </c>
      <c r="B37" s="12">
        <v>46</v>
      </c>
      <c r="C37" s="13">
        <v>43790</v>
      </c>
      <c r="D37" s="13">
        <v>43926</v>
      </c>
      <c r="E37" s="13"/>
      <c r="F37" s="13"/>
      <c r="G37" s="1">
        <f t="shared" si="0"/>
        <v>136</v>
      </c>
      <c r="H37" s="12">
        <f t="shared" si="1"/>
        <v>6256</v>
      </c>
    </row>
    <row r="38" spans="1:8" x14ac:dyDescent="0.3">
      <c r="A38" s="19" t="s">
        <v>75</v>
      </c>
      <c r="B38" s="12">
        <v>323.39999999999998</v>
      </c>
      <c r="C38" s="13">
        <v>43779</v>
      </c>
      <c r="D38" s="13">
        <v>43926</v>
      </c>
      <c r="E38" s="13"/>
      <c r="F38" s="13"/>
      <c r="G38" s="1">
        <f t="shared" si="0"/>
        <v>147</v>
      </c>
      <c r="H38" s="12">
        <f t="shared" si="1"/>
        <v>47539.799999999996</v>
      </c>
    </row>
    <row r="39" spans="1:8" x14ac:dyDescent="0.3">
      <c r="A39" s="19" t="s">
        <v>76</v>
      </c>
      <c r="B39" s="12">
        <v>119.11</v>
      </c>
      <c r="C39" s="13">
        <v>43833</v>
      </c>
      <c r="D39" s="13">
        <v>43926</v>
      </c>
      <c r="E39" s="13"/>
      <c r="F39" s="13"/>
      <c r="G39" s="1">
        <f t="shared" si="0"/>
        <v>93</v>
      </c>
      <c r="H39" s="12">
        <f t="shared" si="1"/>
        <v>11077.23</v>
      </c>
    </row>
    <row r="40" spans="1:8" x14ac:dyDescent="0.3">
      <c r="A40" s="19" t="s">
        <v>77</v>
      </c>
      <c r="B40" s="12">
        <v>151.41</v>
      </c>
      <c r="C40" s="13">
        <v>43833</v>
      </c>
      <c r="D40" s="13">
        <v>43926</v>
      </c>
      <c r="E40" s="13"/>
      <c r="F40" s="13"/>
      <c r="G40" s="1">
        <f t="shared" si="0"/>
        <v>93</v>
      </c>
      <c r="H40" s="12">
        <f t="shared" si="1"/>
        <v>14081.13</v>
      </c>
    </row>
    <row r="41" spans="1:8" x14ac:dyDescent="0.3">
      <c r="A41" s="19" t="s">
        <v>24</v>
      </c>
      <c r="B41" s="12">
        <v>5.41</v>
      </c>
      <c r="C41" s="13">
        <v>43888</v>
      </c>
      <c r="D41" s="13">
        <v>43926</v>
      </c>
      <c r="E41" s="13"/>
      <c r="F41" s="13"/>
      <c r="G41" s="1">
        <f t="shared" si="0"/>
        <v>38</v>
      </c>
      <c r="H41" s="12">
        <f t="shared" si="1"/>
        <v>205.58</v>
      </c>
    </row>
    <row r="42" spans="1:8" x14ac:dyDescent="0.3">
      <c r="A42" s="19" t="s">
        <v>34</v>
      </c>
      <c r="B42" s="12">
        <v>8</v>
      </c>
      <c r="C42" s="13">
        <v>43877</v>
      </c>
      <c r="D42" s="13">
        <v>43926</v>
      </c>
      <c r="E42" s="13"/>
      <c r="F42" s="13"/>
      <c r="G42" s="1">
        <f t="shared" si="0"/>
        <v>49</v>
      </c>
      <c r="H42" s="12">
        <f t="shared" si="1"/>
        <v>392</v>
      </c>
    </row>
    <row r="43" spans="1:8" x14ac:dyDescent="0.3">
      <c r="A43" s="19" t="s">
        <v>35</v>
      </c>
      <c r="B43" s="12">
        <v>27.27</v>
      </c>
      <c r="C43" s="13">
        <v>43877</v>
      </c>
      <c r="D43" s="13">
        <v>43926</v>
      </c>
      <c r="E43" s="13"/>
      <c r="F43" s="13"/>
      <c r="G43" s="1">
        <f t="shared" si="0"/>
        <v>49</v>
      </c>
      <c r="H43" s="12">
        <f t="shared" si="1"/>
        <v>1336.23</v>
      </c>
    </row>
    <row r="44" spans="1:8" x14ac:dyDescent="0.3">
      <c r="A44" s="19" t="s">
        <v>36</v>
      </c>
      <c r="B44" s="12">
        <v>16.5</v>
      </c>
      <c r="C44" s="13">
        <v>43850</v>
      </c>
      <c r="D44" s="13">
        <v>43926</v>
      </c>
      <c r="E44" s="13"/>
      <c r="F44" s="13"/>
      <c r="G44" s="1">
        <f t="shared" si="0"/>
        <v>76</v>
      </c>
      <c r="H44" s="12">
        <f t="shared" si="1"/>
        <v>1254</v>
      </c>
    </row>
    <row r="45" spans="1:8" x14ac:dyDescent="0.3">
      <c r="A45" s="19" t="s">
        <v>47</v>
      </c>
      <c r="B45" s="12">
        <v>29.22</v>
      </c>
      <c r="C45" s="13">
        <v>43868</v>
      </c>
      <c r="D45" s="13">
        <v>43936</v>
      </c>
      <c r="E45" s="13"/>
      <c r="F45" s="13"/>
      <c r="G45" s="1">
        <f t="shared" si="0"/>
        <v>68</v>
      </c>
      <c r="H45" s="12">
        <f t="shared" si="1"/>
        <v>1986.96</v>
      </c>
    </row>
    <row r="46" spans="1:8" x14ac:dyDescent="0.3">
      <c r="A46" s="19" t="s">
        <v>41</v>
      </c>
      <c r="B46" s="12">
        <v>14.54</v>
      </c>
      <c r="C46" s="13">
        <v>43904</v>
      </c>
      <c r="D46" s="13">
        <v>43936</v>
      </c>
      <c r="E46" s="13"/>
      <c r="F46" s="13"/>
      <c r="G46" s="1">
        <f t="shared" si="0"/>
        <v>32</v>
      </c>
      <c r="H46" s="12">
        <f t="shared" si="1"/>
        <v>465.28</v>
      </c>
    </row>
    <row r="47" spans="1:8" x14ac:dyDescent="0.3">
      <c r="A47" s="19" t="s">
        <v>42</v>
      </c>
      <c r="B47" s="12">
        <v>63.77</v>
      </c>
      <c r="C47" s="13">
        <v>43868</v>
      </c>
      <c r="D47" s="13">
        <v>43936</v>
      </c>
      <c r="E47" s="13"/>
      <c r="F47" s="13"/>
      <c r="G47" s="1">
        <f t="shared" si="0"/>
        <v>68</v>
      </c>
      <c r="H47" s="12">
        <f t="shared" si="1"/>
        <v>4336.3600000000006</v>
      </c>
    </row>
    <row r="48" spans="1:8" x14ac:dyDescent="0.3">
      <c r="A48" s="19" t="s">
        <v>44</v>
      </c>
      <c r="B48" s="12">
        <v>17.97</v>
      </c>
      <c r="C48" s="13">
        <v>43931</v>
      </c>
      <c r="D48" s="13">
        <v>43936</v>
      </c>
      <c r="E48" s="13"/>
      <c r="F48" s="13"/>
      <c r="G48" s="1">
        <f t="shared" si="0"/>
        <v>5</v>
      </c>
      <c r="H48" s="12">
        <f t="shared" si="1"/>
        <v>89.85</v>
      </c>
    </row>
    <row r="49" spans="1:8" x14ac:dyDescent="0.3">
      <c r="A49" s="19" t="s">
        <v>43</v>
      </c>
      <c r="B49" s="12">
        <v>169.52</v>
      </c>
      <c r="C49" s="13">
        <v>43850</v>
      </c>
      <c r="D49" s="13">
        <v>43936</v>
      </c>
      <c r="E49" s="13"/>
      <c r="F49" s="13"/>
      <c r="G49" s="1">
        <f t="shared" si="0"/>
        <v>86</v>
      </c>
      <c r="H49" s="12">
        <f t="shared" si="1"/>
        <v>14578.720000000001</v>
      </c>
    </row>
    <row r="50" spans="1:8" x14ac:dyDescent="0.3">
      <c r="A50" s="19" t="s">
        <v>39</v>
      </c>
      <c r="B50" s="12">
        <v>64.92</v>
      </c>
      <c r="C50" s="13">
        <v>43842</v>
      </c>
      <c r="D50" s="13">
        <v>43936</v>
      </c>
      <c r="E50" s="13"/>
      <c r="F50" s="13"/>
      <c r="G50" s="1">
        <f t="shared" si="0"/>
        <v>94</v>
      </c>
      <c r="H50" s="12">
        <f t="shared" si="1"/>
        <v>6102.4800000000005</v>
      </c>
    </row>
    <row r="51" spans="1:8" x14ac:dyDescent="0.3">
      <c r="A51" s="19" t="s">
        <v>38</v>
      </c>
      <c r="B51" s="12">
        <v>51.82</v>
      </c>
      <c r="C51" s="13">
        <v>43842</v>
      </c>
      <c r="D51" s="13">
        <v>43936</v>
      </c>
      <c r="E51" s="13"/>
      <c r="F51" s="13"/>
      <c r="G51" s="1">
        <f t="shared" si="0"/>
        <v>94</v>
      </c>
      <c r="H51" s="12">
        <f t="shared" si="1"/>
        <v>4871.08</v>
      </c>
    </row>
    <row r="52" spans="1:8" x14ac:dyDescent="0.3">
      <c r="A52" s="19" t="s">
        <v>37</v>
      </c>
      <c r="B52" s="12">
        <v>385</v>
      </c>
      <c r="C52" s="13">
        <v>43835</v>
      </c>
      <c r="D52" s="13">
        <v>43936</v>
      </c>
      <c r="E52" s="13"/>
      <c r="F52" s="13"/>
      <c r="G52" s="1">
        <f t="shared" si="0"/>
        <v>101</v>
      </c>
      <c r="H52" s="12">
        <f t="shared" si="1"/>
        <v>38885</v>
      </c>
    </row>
    <row r="53" spans="1:8" x14ac:dyDescent="0.3">
      <c r="A53" s="19" t="s">
        <v>46</v>
      </c>
      <c r="B53" s="12">
        <v>17.420000000000002</v>
      </c>
      <c r="C53" s="13">
        <v>43930</v>
      </c>
      <c r="D53" s="13">
        <v>43936</v>
      </c>
      <c r="E53" s="13"/>
      <c r="F53" s="13"/>
      <c r="G53" s="1">
        <f t="shared" si="0"/>
        <v>6</v>
      </c>
      <c r="H53" s="12">
        <f t="shared" si="1"/>
        <v>104.52000000000001</v>
      </c>
    </row>
    <row r="54" spans="1:8" x14ac:dyDescent="0.3">
      <c r="A54" s="19" t="s">
        <v>78</v>
      </c>
      <c r="B54" s="12">
        <v>336</v>
      </c>
      <c r="C54" s="13">
        <v>43929</v>
      </c>
      <c r="D54" s="13">
        <v>43937</v>
      </c>
      <c r="E54" s="13"/>
      <c r="F54" s="13"/>
      <c r="G54" s="1">
        <f t="shared" si="0"/>
        <v>8</v>
      </c>
      <c r="H54" s="12">
        <f t="shared" si="1"/>
        <v>2688</v>
      </c>
    </row>
    <row r="55" spans="1:8" x14ac:dyDescent="0.3">
      <c r="A55" s="19" t="s">
        <v>79</v>
      </c>
      <c r="B55" s="12">
        <v>1665</v>
      </c>
      <c r="C55" s="13">
        <v>43877</v>
      </c>
      <c r="D55" s="13">
        <v>43935</v>
      </c>
      <c r="E55" s="13"/>
      <c r="F55" s="13"/>
      <c r="G55" s="1">
        <f t="shared" si="0"/>
        <v>58</v>
      </c>
      <c r="H55" s="12">
        <f t="shared" si="1"/>
        <v>96570</v>
      </c>
    </row>
    <row r="56" spans="1:8" x14ac:dyDescent="0.3">
      <c r="A56" s="19" t="s">
        <v>80</v>
      </c>
      <c r="B56" s="12">
        <v>1455</v>
      </c>
      <c r="C56" s="13">
        <v>43877</v>
      </c>
      <c r="D56" s="13">
        <v>43935</v>
      </c>
      <c r="E56" s="13"/>
      <c r="F56" s="13"/>
      <c r="G56" s="1">
        <f t="shared" si="0"/>
        <v>58</v>
      </c>
      <c r="H56" s="12">
        <f t="shared" si="1"/>
        <v>84390</v>
      </c>
    </row>
    <row r="57" spans="1:8" x14ac:dyDescent="0.3">
      <c r="A57" s="19" t="s">
        <v>81</v>
      </c>
      <c r="B57" s="12">
        <v>277.05</v>
      </c>
      <c r="C57" s="13">
        <v>43904</v>
      </c>
      <c r="D57" s="13">
        <v>43935</v>
      </c>
      <c r="E57" s="13"/>
      <c r="F57" s="13"/>
      <c r="G57" s="1">
        <f t="shared" si="0"/>
        <v>31</v>
      </c>
      <c r="H57" s="12">
        <f t="shared" si="1"/>
        <v>8588.5500000000011</v>
      </c>
    </row>
    <row r="58" spans="1:8" x14ac:dyDescent="0.3">
      <c r="A58" s="19" t="s">
        <v>82</v>
      </c>
      <c r="B58" s="12">
        <v>225.08</v>
      </c>
      <c r="C58" s="13">
        <v>43892</v>
      </c>
      <c r="D58" s="13">
        <v>43935</v>
      </c>
      <c r="E58" s="13"/>
      <c r="F58" s="13"/>
      <c r="G58" s="1">
        <f t="shared" si="0"/>
        <v>43</v>
      </c>
      <c r="H58" s="12">
        <f t="shared" si="1"/>
        <v>9678.44</v>
      </c>
    </row>
    <row r="59" spans="1:8" x14ac:dyDescent="0.3">
      <c r="A59" s="19" t="s">
        <v>83</v>
      </c>
      <c r="B59" s="12">
        <v>59.11</v>
      </c>
      <c r="C59" s="13">
        <v>43895</v>
      </c>
      <c r="D59" s="13">
        <v>43935</v>
      </c>
      <c r="E59" s="13"/>
      <c r="F59" s="13"/>
      <c r="G59" s="1">
        <f t="shared" si="0"/>
        <v>40</v>
      </c>
      <c r="H59" s="12">
        <f t="shared" si="1"/>
        <v>2364.4</v>
      </c>
    </row>
    <row r="60" spans="1:8" x14ac:dyDescent="0.3">
      <c r="A60" s="19" t="s">
        <v>84</v>
      </c>
      <c r="B60" s="12">
        <v>169.32</v>
      </c>
      <c r="C60" s="13">
        <v>43895</v>
      </c>
      <c r="D60" s="13">
        <v>43935</v>
      </c>
      <c r="E60" s="13"/>
      <c r="F60" s="13"/>
      <c r="G60" s="1">
        <f t="shared" si="0"/>
        <v>40</v>
      </c>
      <c r="H60" s="12">
        <f t="shared" si="1"/>
        <v>6772.7999999999993</v>
      </c>
    </row>
    <row r="61" spans="1:8" x14ac:dyDescent="0.3">
      <c r="A61" s="19" t="s">
        <v>85</v>
      </c>
      <c r="B61" s="12">
        <v>495.45</v>
      </c>
      <c r="C61" s="13">
        <v>43910</v>
      </c>
      <c r="D61" s="13">
        <v>43935</v>
      </c>
      <c r="E61" s="13"/>
      <c r="F61" s="13"/>
      <c r="G61" s="1">
        <f t="shared" si="0"/>
        <v>25</v>
      </c>
      <c r="H61" s="12">
        <f t="shared" si="1"/>
        <v>12386.25</v>
      </c>
    </row>
    <row r="62" spans="1:8" x14ac:dyDescent="0.3">
      <c r="A62" s="19" t="s">
        <v>86</v>
      </c>
      <c r="B62" s="12">
        <v>571.42999999999995</v>
      </c>
      <c r="C62" s="13">
        <v>43930</v>
      </c>
      <c r="D62" s="13">
        <v>43935</v>
      </c>
      <c r="E62" s="13"/>
      <c r="F62" s="13"/>
      <c r="G62" s="1">
        <f t="shared" si="0"/>
        <v>5</v>
      </c>
      <c r="H62" s="12">
        <f t="shared" si="1"/>
        <v>2857.1499999999996</v>
      </c>
    </row>
    <row r="63" spans="1:8" x14ac:dyDescent="0.3">
      <c r="A63" s="19" t="s">
        <v>87</v>
      </c>
      <c r="B63" s="12">
        <v>180</v>
      </c>
      <c r="C63" s="13">
        <v>43910</v>
      </c>
      <c r="D63" s="13">
        <v>43935</v>
      </c>
      <c r="E63" s="13"/>
      <c r="F63" s="13"/>
      <c r="G63" s="1">
        <f t="shared" si="0"/>
        <v>25</v>
      </c>
      <c r="H63" s="12">
        <f t="shared" si="1"/>
        <v>4500</v>
      </c>
    </row>
    <row r="64" spans="1:8" x14ac:dyDescent="0.3">
      <c r="A64" s="19" t="s">
        <v>88</v>
      </c>
      <c r="B64" s="12">
        <v>700</v>
      </c>
      <c r="C64" s="13">
        <v>43890</v>
      </c>
      <c r="D64" s="13">
        <v>43935</v>
      </c>
      <c r="E64" s="13"/>
      <c r="F64" s="13"/>
      <c r="G64" s="1">
        <f t="shared" si="0"/>
        <v>45</v>
      </c>
      <c r="H64" s="12">
        <f t="shared" si="1"/>
        <v>31500</v>
      </c>
    </row>
    <row r="65" spans="1:8" x14ac:dyDescent="0.3">
      <c r="A65" s="19" t="s">
        <v>89</v>
      </c>
      <c r="B65" s="12">
        <v>560</v>
      </c>
      <c r="C65" s="13">
        <v>43929</v>
      </c>
      <c r="D65" s="13">
        <v>43935</v>
      </c>
      <c r="E65" s="13"/>
      <c r="F65" s="13"/>
      <c r="G65" s="1">
        <f t="shared" si="0"/>
        <v>6</v>
      </c>
      <c r="H65" s="12">
        <f t="shared" si="1"/>
        <v>3360</v>
      </c>
    </row>
    <row r="66" spans="1:8" x14ac:dyDescent="0.3">
      <c r="A66" s="19" t="s">
        <v>90</v>
      </c>
      <c r="B66" s="12">
        <v>1445.9</v>
      </c>
      <c r="C66" s="13">
        <v>43961</v>
      </c>
      <c r="D66" s="13">
        <v>43935</v>
      </c>
      <c r="E66" s="13"/>
      <c r="F66" s="13"/>
      <c r="G66" s="1">
        <f t="shared" si="0"/>
        <v>-26</v>
      </c>
      <c r="H66" s="12">
        <f t="shared" si="1"/>
        <v>-37593.4</v>
      </c>
    </row>
    <row r="67" spans="1:8" x14ac:dyDescent="0.3">
      <c r="A67" s="19" t="s">
        <v>91</v>
      </c>
      <c r="B67" s="12">
        <v>813.44</v>
      </c>
      <c r="C67" s="13">
        <v>43929</v>
      </c>
      <c r="D67" s="13">
        <v>43935</v>
      </c>
      <c r="E67" s="13"/>
      <c r="F67" s="13"/>
      <c r="G67" s="1">
        <f t="shared" si="0"/>
        <v>6</v>
      </c>
      <c r="H67" s="12">
        <f t="shared" si="1"/>
        <v>4880.6400000000003</v>
      </c>
    </row>
    <row r="68" spans="1:8" x14ac:dyDescent="0.3">
      <c r="A68" s="19" t="s">
        <v>92</v>
      </c>
      <c r="B68" s="12">
        <v>625.99</v>
      </c>
      <c r="C68" s="13">
        <v>43929</v>
      </c>
      <c r="D68" s="13">
        <v>43935</v>
      </c>
      <c r="E68" s="13"/>
      <c r="F68" s="13"/>
      <c r="G68" s="1">
        <f t="shared" si="0"/>
        <v>6</v>
      </c>
      <c r="H68" s="12">
        <f t="shared" si="1"/>
        <v>3755.94</v>
      </c>
    </row>
    <row r="69" spans="1:8" x14ac:dyDescent="0.3">
      <c r="A69" s="19" t="s">
        <v>93</v>
      </c>
      <c r="B69" s="12">
        <v>169</v>
      </c>
      <c r="C69" s="13">
        <v>43929</v>
      </c>
      <c r="D69" s="13">
        <v>43935</v>
      </c>
      <c r="E69" s="13"/>
      <c r="F69" s="13"/>
      <c r="G69" s="1">
        <f t="shared" ref="G69:G132" si="2">D69-C69-(F69-E69)</f>
        <v>6</v>
      </c>
      <c r="H69" s="12">
        <f t="shared" ref="H69:H132" si="3">B69*G69</f>
        <v>1014</v>
      </c>
    </row>
    <row r="70" spans="1:8" x14ac:dyDescent="0.3">
      <c r="A70" s="19" t="s">
        <v>94</v>
      </c>
      <c r="B70" s="12">
        <v>542.75</v>
      </c>
      <c r="C70" s="13">
        <v>43929</v>
      </c>
      <c r="D70" s="13">
        <v>43935</v>
      </c>
      <c r="E70" s="13"/>
      <c r="F70" s="13"/>
      <c r="G70" s="1">
        <f t="shared" si="2"/>
        <v>6</v>
      </c>
      <c r="H70" s="12">
        <f t="shared" si="3"/>
        <v>3256.5</v>
      </c>
    </row>
    <row r="71" spans="1:8" x14ac:dyDescent="0.3">
      <c r="A71" s="19" t="s">
        <v>95</v>
      </c>
      <c r="B71" s="12">
        <v>424.09</v>
      </c>
      <c r="C71" s="13">
        <v>43877</v>
      </c>
      <c r="D71" s="13">
        <v>43935</v>
      </c>
      <c r="E71" s="13"/>
      <c r="F71" s="13"/>
      <c r="G71" s="1">
        <f t="shared" si="2"/>
        <v>58</v>
      </c>
      <c r="H71" s="12">
        <f t="shared" si="3"/>
        <v>24597.219999999998</v>
      </c>
    </row>
    <row r="72" spans="1:8" x14ac:dyDescent="0.3">
      <c r="A72" s="19" t="s">
        <v>96</v>
      </c>
      <c r="B72" s="12">
        <v>270</v>
      </c>
      <c r="C72" s="13">
        <v>43929</v>
      </c>
      <c r="D72" s="13">
        <v>43935</v>
      </c>
      <c r="E72" s="13"/>
      <c r="F72" s="13"/>
      <c r="G72" s="1">
        <f t="shared" si="2"/>
        <v>6</v>
      </c>
      <c r="H72" s="12">
        <f t="shared" si="3"/>
        <v>1620</v>
      </c>
    </row>
    <row r="73" spans="1:8" x14ac:dyDescent="0.3">
      <c r="A73" s="19" t="s">
        <v>97</v>
      </c>
      <c r="B73" s="12">
        <v>421.97</v>
      </c>
      <c r="C73" s="13">
        <v>43883</v>
      </c>
      <c r="D73" s="13">
        <v>43935</v>
      </c>
      <c r="E73" s="13"/>
      <c r="F73" s="13"/>
      <c r="G73" s="1">
        <f t="shared" si="2"/>
        <v>52</v>
      </c>
      <c r="H73" s="12">
        <f t="shared" si="3"/>
        <v>21942.440000000002</v>
      </c>
    </row>
    <row r="74" spans="1:8" x14ac:dyDescent="0.3">
      <c r="A74" s="19" t="s">
        <v>98</v>
      </c>
      <c r="B74" s="12">
        <v>46.46</v>
      </c>
      <c r="C74" s="13">
        <v>43930</v>
      </c>
      <c r="D74" s="13">
        <v>43937</v>
      </c>
      <c r="E74" s="13"/>
      <c r="F74" s="13"/>
      <c r="G74" s="1">
        <f t="shared" si="2"/>
        <v>7</v>
      </c>
      <c r="H74" s="12">
        <f t="shared" si="3"/>
        <v>325.22000000000003</v>
      </c>
    </row>
    <row r="75" spans="1:8" x14ac:dyDescent="0.3">
      <c r="A75" s="19" t="s">
        <v>99</v>
      </c>
      <c r="B75" s="12">
        <v>180</v>
      </c>
      <c r="C75" s="13">
        <v>43897</v>
      </c>
      <c r="D75" s="13">
        <v>43935</v>
      </c>
      <c r="E75" s="13"/>
      <c r="F75" s="13"/>
      <c r="G75" s="1">
        <f t="shared" si="2"/>
        <v>38</v>
      </c>
      <c r="H75" s="12">
        <f t="shared" si="3"/>
        <v>6840</v>
      </c>
    </row>
    <row r="76" spans="1:8" x14ac:dyDescent="0.3">
      <c r="A76" s="19" t="s">
        <v>100</v>
      </c>
      <c r="B76" s="12">
        <v>679.72</v>
      </c>
      <c r="C76" s="13">
        <v>43954</v>
      </c>
      <c r="D76" s="13">
        <v>43935</v>
      </c>
      <c r="E76" s="13"/>
      <c r="F76" s="13"/>
      <c r="G76" s="1">
        <f t="shared" si="2"/>
        <v>-19</v>
      </c>
      <c r="H76" s="12">
        <f t="shared" si="3"/>
        <v>-12914.68</v>
      </c>
    </row>
    <row r="77" spans="1:8" x14ac:dyDescent="0.3">
      <c r="A77" s="19" t="s">
        <v>101</v>
      </c>
      <c r="B77" s="12">
        <v>876.39</v>
      </c>
      <c r="C77" s="13">
        <v>43929</v>
      </c>
      <c r="D77" s="13">
        <v>43935</v>
      </c>
      <c r="E77" s="13"/>
      <c r="F77" s="13"/>
      <c r="G77" s="1">
        <f t="shared" si="2"/>
        <v>6</v>
      </c>
      <c r="H77" s="12">
        <f t="shared" si="3"/>
        <v>5258.34</v>
      </c>
    </row>
    <row r="78" spans="1:8" x14ac:dyDescent="0.3">
      <c r="A78" s="19" t="s">
        <v>102</v>
      </c>
      <c r="B78" s="12">
        <v>759.18</v>
      </c>
      <c r="C78" s="13">
        <v>43890</v>
      </c>
      <c r="D78" s="13">
        <v>43935</v>
      </c>
      <c r="E78" s="13"/>
      <c r="F78" s="13"/>
      <c r="G78" s="1">
        <f t="shared" si="2"/>
        <v>45</v>
      </c>
      <c r="H78" s="12">
        <f t="shared" si="3"/>
        <v>34163.1</v>
      </c>
    </row>
    <row r="79" spans="1:8" x14ac:dyDescent="0.3">
      <c r="A79" s="19" t="s">
        <v>103</v>
      </c>
      <c r="B79" s="12">
        <v>2385</v>
      </c>
      <c r="C79" s="13" t="s">
        <v>104</v>
      </c>
      <c r="D79" s="13">
        <v>43935</v>
      </c>
      <c r="E79" s="13"/>
      <c r="F79" s="13"/>
      <c r="G79" s="1"/>
      <c r="H79" s="12"/>
    </row>
    <row r="80" spans="1:8" x14ac:dyDescent="0.3">
      <c r="A80" s="19" t="s">
        <v>105</v>
      </c>
      <c r="B80" s="12">
        <v>2100</v>
      </c>
      <c r="C80" s="13">
        <v>43890</v>
      </c>
      <c r="D80" s="13">
        <v>43935</v>
      </c>
      <c r="E80" s="13"/>
      <c r="F80" s="13"/>
      <c r="G80" s="1">
        <f t="shared" si="2"/>
        <v>45</v>
      </c>
      <c r="H80" s="12">
        <f t="shared" si="3"/>
        <v>94500</v>
      </c>
    </row>
    <row r="81" spans="1:8" x14ac:dyDescent="0.3">
      <c r="A81" s="19" t="s">
        <v>106</v>
      </c>
      <c r="B81" s="12">
        <v>85.6</v>
      </c>
      <c r="C81" s="13">
        <v>43895</v>
      </c>
      <c r="D81" s="13">
        <v>43935</v>
      </c>
      <c r="E81" s="13"/>
      <c r="F81" s="13"/>
      <c r="G81" s="1">
        <f t="shared" si="2"/>
        <v>40</v>
      </c>
      <c r="H81" s="12">
        <f t="shared" si="3"/>
        <v>3424</v>
      </c>
    </row>
    <row r="82" spans="1:8" x14ac:dyDescent="0.3">
      <c r="A82" s="19" t="s">
        <v>107</v>
      </c>
      <c r="B82" s="12">
        <v>59.8</v>
      </c>
      <c r="C82" s="13" t="s">
        <v>104</v>
      </c>
      <c r="D82" s="13">
        <v>43937</v>
      </c>
      <c r="E82" s="13"/>
      <c r="F82" s="13"/>
      <c r="G82" s="1"/>
      <c r="H82" s="12"/>
    </row>
    <row r="83" spans="1:8" x14ac:dyDescent="0.3">
      <c r="A83" s="19" t="s">
        <v>108</v>
      </c>
      <c r="B83" s="12">
        <v>350</v>
      </c>
      <c r="C83" s="13">
        <v>43883</v>
      </c>
      <c r="D83" s="13">
        <v>43935</v>
      </c>
      <c r="E83" s="13"/>
      <c r="F83" s="13"/>
      <c r="G83" s="1">
        <f t="shared" si="2"/>
        <v>52</v>
      </c>
      <c r="H83" s="12">
        <f t="shared" si="3"/>
        <v>18200</v>
      </c>
    </row>
    <row r="84" spans="1:8" x14ac:dyDescent="0.3">
      <c r="A84" s="19" t="s">
        <v>109</v>
      </c>
      <c r="B84" s="12">
        <v>2280</v>
      </c>
      <c r="C84" s="13">
        <v>43897</v>
      </c>
      <c r="D84" s="13">
        <v>43935</v>
      </c>
      <c r="E84" s="13"/>
      <c r="F84" s="13"/>
      <c r="G84" s="1">
        <f t="shared" si="2"/>
        <v>38</v>
      </c>
      <c r="H84" s="12">
        <f t="shared" si="3"/>
        <v>86640</v>
      </c>
    </row>
    <row r="85" spans="1:8" x14ac:dyDescent="0.3">
      <c r="A85" s="19" t="s">
        <v>110</v>
      </c>
      <c r="B85" s="12">
        <v>271.33</v>
      </c>
      <c r="C85" s="13">
        <v>43897</v>
      </c>
      <c r="D85" s="13">
        <v>43935</v>
      </c>
      <c r="E85" s="13"/>
      <c r="F85" s="13"/>
      <c r="G85" s="1">
        <f t="shared" si="2"/>
        <v>38</v>
      </c>
      <c r="H85" s="12">
        <f t="shared" si="3"/>
        <v>10310.539999999999</v>
      </c>
    </row>
    <row r="86" spans="1:8" x14ac:dyDescent="0.3">
      <c r="A86" s="19" t="s">
        <v>111</v>
      </c>
      <c r="B86" s="12">
        <v>178.85</v>
      </c>
      <c r="C86" s="13">
        <v>43892</v>
      </c>
      <c r="D86" s="13">
        <v>43935</v>
      </c>
      <c r="E86" s="13"/>
      <c r="F86" s="13"/>
      <c r="G86" s="1">
        <f t="shared" si="2"/>
        <v>43</v>
      </c>
      <c r="H86" s="12">
        <f t="shared" si="3"/>
        <v>7690.55</v>
      </c>
    </row>
    <row r="87" spans="1:8" x14ac:dyDescent="0.3">
      <c r="A87" s="19" t="s">
        <v>112</v>
      </c>
      <c r="B87" s="12">
        <v>543</v>
      </c>
      <c r="C87" s="13">
        <v>43878</v>
      </c>
      <c r="D87" s="13">
        <v>43935</v>
      </c>
      <c r="E87" s="13"/>
      <c r="F87" s="13"/>
      <c r="G87" s="1">
        <f t="shared" si="2"/>
        <v>57</v>
      </c>
      <c r="H87" s="12">
        <f t="shared" si="3"/>
        <v>30951</v>
      </c>
    </row>
    <row r="88" spans="1:8" x14ac:dyDescent="0.3">
      <c r="A88" s="19" t="s">
        <v>113</v>
      </c>
      <c r="B88" s="12">
        <v>397.53</v>
      </c>
      <c r="C88" s="13">
        <v>43930</v>
      </c>
      <c r="D88" s="13">
        <v>43935</v>
      </c>
      <c r="E88" s="13"/>
      <c r="F88" s="13"/>
      <c r="G88" s="1">
        <f t="shared" si="2"/>
        <v>5</v>
      </c>
      <c r="H88" s="12">
        <f t="shared" si="3"/>
        <v>1987.6499999999999</v>
      </c>
    </row>
    <row r="89" spans="1:8" x14ac:dyDescent="0.3">
      <c r="A89" s="19" t="s">
        <v>81</v>
      </c>
      <c r="B89" s="12">
        <v>60.95</v>
      </c>
      <c r="C89" s="13">
        <v>43904</v>
      </c>
      <c r="D89" s="13">
        <v>43960</v>
      </c>
      <c r="E89" s="13"/>
      <c r="F89" s="13"/>
      <c r="G89" s="1">
        <f t="shared" si="2"/>
        <v>56</v>
      </c>
      <c r="H89" s="12">
        <f t="shared" si="3"/>
        <v>3413.2000000000003</v>
      </c>
    </row>
    <row r="90" spans="1:8" x14ac:dyDescent="0.3">
      <c r="A90" s="19" t="s">
        <v>82</v>
      </c>
      <c r="B90" s="12">
        <v>49.52</v>
      </c>
      <c r="C90" s="13">
        <v>43892</v>
      </c>
      <c r="D90" s="13">
        <v>43960</v>
      </c>
      <c r="E90" s="13"/>
      <c r="F90" s="13"/>
      <c r="G90" s="1">
        <f t="shared" si="2"/>
        <v>68</v>
      </c>
      <c r="H90" s="12">
        <f t="shared" si="3"/>
        <v>3367.36</v>
      </c>
    </row>
    <row r="91" spans="1:8" x14ac:dyDescent="0.3">
      <c r="A91" s="19" t="s">
        <v>83</v>
      </c>
      <c r="B91" s="12">
        <v>13</v>
      </c>
      <c r="C91" s="13">
        <v>43895</v>
      </c>
      <c r="D91" s="13">
        <v>43960</v>
      </c>
      <c r="E91" s="13"/>
      <c r="F91" s="13"/>
      <c r="G91" s="1">
        <f t="shared" si="2"/>
        <v>65</v>
      </c>
      <c r="H91" s="12">
        <f t="shared" si="3"/>
        <v>845</v>
      </c>
    </row>
    <row r="92" spans="1:8" x14ac:dyDescent="0.3">
      <c r="A92" s="19" t="s">
        <v>84</v>
      </c>
      <c r="B92" s="12">
        <v>37.25</v>
      </c>
      <c r="C92" s="13">
        <v>43895</v>
      </c>
      <c r="D92" s="13">
        <v>43960</v>
      </c>
      <c r="E92" s="13"/>
      <c r="F92" s="13"/>
      <c r="G92" s="1">
        <f t="shared" si="2"/>
        <v>65</v>
      </c>
      <c r="H92" s="12">
        <f t="shared" si="3"/>
        <v>2421.25</v>
      </c>
    </row>
    <row r="93" spans="1:8" x14ac:dyDescent="0.3">
      <c r="A93" s="19" t="s">
        <v>85</v>
      </c>
      <c r="B93" s="12">
        <v>49.55</v>
      </c>
      <c r="C93" s="13">
        <v>43910</v>
      </c>
      <c r="D93" s="13">
        <v>43960</v>
      </c>
      <c r="E93" s="13"/>
      <c r="F93" s="13"/>
      <c r="G93" s="1">
        <f t="shared" si="2"/>
        <v>50</v>
      </c>
      <c r="H93" s="12">
        <f t="shared" si="3"/>
        <v>2477.5</v>
      </c>
    </row>
    <row r="94" spans="1:8" x14ac:dyDescent="0.3">
      <c r="A94" s="19" t="s">
        <v>86</v>
      </c>
      <c r="B94" s="12">
        <v>28.57</v>
      </c>
      <c r="C94" s="13">
        <v>43930</v>
      </c>
      <c r="D94" s="13">
        <v>43960</v>
      </c>
      <c r="E94" s="13"/>
      <c r="F94" s="13"/>
      <c r="G94" s="1">
        <f t="shared" si="2"/>
        <v>30</v>
      </c>
      <c r="H94" s="12">
        <f t="shared" si="3"/>
        <v>857.1</v>
      </c>
    </row>
    <row r="95" spans="1:8" x14ac:dyDescent="0.3">
      <c r="A95" s="19" t="s">
        <v>87</v>
      </c>
      <c r="B95" s="12">
        <v>18</v>
      </c>
      <c r="C95" s="13">
        <v>43910</v>
      </c>
      <c r="D95" s="13">
        <v>43960</v>
      </c>
      <c r="E95" s="13"/>
      <c r="F95" s="13"/>
      <c r="G95" s="1">
        <f t="shared" si="2"/>
        <v>50</v>
      </c>
      <c r="H95" s="12">
        <f t="shared" si="3"/>
        <v>900</v>
      </c>
    </row>
    <row r="96" spans="1:8" x14ac:dyDescent="0.3">
      <c r="A96" s="19" t="s">
        <v>88</v>
      </c>
      <c r="B96" s="12">
        <v>70</v>
      </c>
      <c r="C96" s="13">
        <v>43890</v>
      </c>
      <c r="D96" s="13">
        <v>43960</v>
      </c>
      <c r="E96" s="13"/>
      <c r="F96" s="13"/>
      <c r="G96" s="1">
        <f t="shared" si="2"/>
        <v>70</v>
      </c>
      <c r="H96" s="12">
        <f t="shared" si="3"/>
        <v>4900</v>
      </c>
    </row>
    <row r="97" spans="1:8" x14ac:dyDescent="0.3">
      <c r="A97" s="19" t="s">
        <v>89</v>
      </c>
      <c r="B97" s="12">
        <v>56</v>
      </c>
      <c r="C97" s="13">
        <v>43929</v>
      </c>
      <c r="D97" s="13">
        <v>43960</v>
      </c>
      <c r="E97" s="13"/>
      <c r="F97" s="13"/>
      <c r="G97" s="1">
        <f t="shared" si="2"/>
        <v>31</v>
      </c>
      <c r="H97" s="12">
        <f t="shared" si="3"/>
        <v>1736</v>
      </c>
    </row>
    <row r="98" spans="1:8" x14ac:dyDescent="0.3">
      <c r="A98" s="19" t="s">
        <v>90</v>
      </c>
      <c r="B98" s="12">
        <v>318.10000000000002</v>
      </c>
      <c r="C98" s="13">
        <v>43961</v>
      </c>
      <c r="D98" s="13">
        <v>43960</v>
      </c>
      <c r="E98" s="13"/>
      <c r="F98" s="13"/>
      <c r="G98" s="1">
        <f t="shared" si="2"/>
        <v>-1</v>
      </c>
      <c r="H98" s="12">
        <f t="shared" si="3"/>
        <v>-318.10000000000002</v>
      </c>
    </row>
    <row r="99" spans="1:8" x14ac:dyDescent="0.3">
      <c r="A99" s="19" t="s">
        <v>91</v>
      </c>
      <c r="B99" s="12">
        <v>178.96</v>
      </c>
      <c r="C99" s="13">
        <v>43929</v>
      </c>
      <c r="D99" s="13">
        <v>43960</v>
      </c>
      <c r="E99" s="13"/>
      <c r="F99" s="13"/>
      <c r="G99" s="1">
        <f t="shared" si="2"/>
        <v>31</v>
      </c>
      <c r="H99" s="12">
        <f t="shared" si="3"/>
        <v>5547.76</v>
      </c>
    </row>
    <row r="100" spans="1:8" x14ac:dyDescent="0.3">
      <c r="A100" s="19" t="s">
        <v>92</v>
      </c>
      <c r="B100" s="12">
        <v>4.01</v>
      </c>
      <c r="C100" s="13">
        <v>43929</v>
      </c>
      <c r="D100" s="13">
        <v>43960</v>
      </c>
      <c r="E100" s="13"/>
      <c r="F100" s="13"/>
      <c r="G100" s="1">
        <f t="shared" si="2"/>
        <v>31</v>
      </c>
      <c r="H100" s="12">
        <f t="shared" si="3"/>
        <v>124.30999999999999</v>
      </c>
    </row>
    <row r="101" spans="1:8" x14ac:dyDescent="0.3">
      <c r="A101" s="19" t="s">
        <v>93</v>
      </c>
      <c r="B101" s="12">
        <v>37.18</v>
      </c>
      <c r="C101" s="13">
        <v>43929</v>
      </c>
      <c r="D101" s="13">
        <v>43960</v>
      </c>
      <c r="E101" s="13"/>
      <c r="F101" s="13"/>
      <c r="G101" s="1">
        <f t="shared" si="2"/>
        <v>31</v>
      </c>
      <c r="H101" s="12">
        <f t="shared" si="3"/>
        <v>1152.58</v>
      </c>
    </row>
    <row r="102" spans="1:8" x14ac:dyDescent="0.3">
      <c r="A102" s="19" t="s">
        <v>94</v>
      </c>
      <c r="B102" s="12">
        <v>119.41</v>
      </c>
      <c r="C102" s="13">
        <v>43929</v>
      </c>
      <c r="D102" s="13">
        <v>43960</v>
      </c>
      <c r="E102" s="13"/>
      <c r="F102" s="13"/>
      <c r="G102" s="1">
        <f t="shared" si="2"/>
        <v>31</v>
      </c>
      <c r="H102" s="12">
        <f t="shared" si="3"/>
        <v>3701.71</v>
      </c>
    </row>
    <row r="103" spans="1:8" x14ac:dyDescent="0.3">
      <c r="A103" s="19" t="s">
        <v>95</v>
      </c>
      <c r="B103" s="12">
        <v>93.3</v>
      </c>
      <c r="C103" s="13">
        <v>43877</v>
      </c>
      <c r="D103" s="13">
        <v>43960</v>
      </c>
      <c r="E103" s="13"/>
      <c r="F103" s="13"/>
      <c r="G103" s="1">
        <f t="shared" si="2"/>
        <v>83</v>
      </c>
      <c r="H103" s="12">
        <f t="shared" si="3"/>
        <v>7743.9</v>
      </c>
    </row>
    <row r="104" spans="1:8" x14ac:dyDescent="0.3">
      <c r="A104" s="19" t="s">
        <v>96</v>
      </c>
      <c r="B104" s="12">
        <v>27</v>
      </c>
      <c r="C104" s="13">
        <v>43929</v>
      </c>
      <c r="D104" s="13">
        <v>43960</v>
      </c>
      <c r="E104" s="13"/>
      <c r="F104" s="13"/>
      <c r="G104" s="1">
        <f t="shared" si="2"/>
        <v>31</v>
      </c>
      <c r="H104" s="12">
        <f t="shared" si="3"/>
        <v>837</v>
      </c>
    </row>
    <row r="105" spans="1:8" x14ac:dyDescent="0.3">
      <c r="A105" s="19" t="s">
        <v>100</v>
      </c>
      <c r="B105" s="12">
        <v>149.54</v>
      </c>
      <c r="C105" s="13">
        <v>43954</v>
      </c>
      <c r="D105" s="13">
        <v>43960</v>
      </c>
      <c r="E105" s="13"/>
      <c r="F105" s="13"/>
      <c r="G105" s="1">
        <f t="shared" si="2"/>
        <v>6</v>
      </c>
      <c r="H105" s="12">
        <f t="shared" si="3"/>
        <v>897.24</v>
      </c>
    </row>
    <row r="106" spans="1:8" x14ac:dyDescent="0.3">
      <c r="A106" s="19" t="s">
        <v>101</v>
      </c>
      <c r="B106" s="12">
        <v>5.61</v>
      </c>
      <c r="C106" s="13">
        <v>43929</v>
      </c>
      <c r="D106" s="13">
        <v>43960</v>
      </c>
      <c r="E106" s="13"/>
      <c r="F106" s="13"/>
      <c r="G106" s="1">
        <f t="shared" si="2"/>
        <v>31</v>
      </c>
      <c r="H106" s="12">
        <f t="shared" si="3"/>
        <v>173.91</v>
      </c>
    </row>
    <row r="107" spans="1:8" x14ac:dyDescent="0.3">
      <c r="A107" s="19" t="s">
        <v>102</v>
      </c>
      <c r="B107" s="12">
        <v>167.02</v>
      </c>
      <c r="C107" s="13">
        <v>43890</v>
      </c>
      <c r="D107" s="13">
        <v>43960</v>
      </c>
      <c r="E107" s="13"/>
      <c r="F107" s="13"/>
      <c r="G107" s="1">
        <f t="shared" si="2"/>
        <v>70</v>
      </c>
      <c r="H107" s="12">
        <f t="shared" si="3"/>
        <v>11691.400000000001</v>
      </c>
    </row>
    <row r="108" spans="1:8" x14ac:dyDescent="0.3">
      <c r="A108" s="19" t="s">
        <v>103</v>
      </c>
      <c r="B108" s="12">
        <v>524.70000000000005</v>
      </c>
      <c r="C108" s="13" t="s">
        <v>104</v>
      </c>
      <c r="D108" s="13">
        <v>43960</v>
      </c>
      <c r="E108" s="13"/>
      <c r="F108" s="13"/>
      <c r="G108" s="1"/>
      <c r="H108" s="12"/>
    </row>
    <row r="109" spans="1:8" x14ac:dyDescent="0.3">
      <c r="A109" s="19" t="s">
        <v>105</v>
      </c>
      <c r="B109" s="12">
        <v>462</v>
      </c>
      <c r="C109" s="13">
        <v>43890</v>
      </c>
      <c r="D109" s="13">
        <v>43960</v>
      </c>
      <c r="E109" s="13"/>
      <c r="F109" s="13"/>
      <c r="G109" s="1">
        <f t="shared" si="2"/>
        <v>70</v>
      </c>
      <c r="H109" s="12">
        <f t="shared" si="3"/>
        <v>32340</v>
      </c>
    </row>
    <row r="110" spans="1:8" x14ac:dyDescent="0.3">
      <c r="A110" s="19" t="s">
        <v>106</v>
      </c>
      <c r="B110" s="12">
        <v>18.829999999999998</v>
      </c>
      <c r="C110" s="13">
        <v>43895</v>
      </c>
      <c r="D110" s="13">
        <v>43960</v>
      </c>
      <c r="E110" s="13"/>
      <c r="F110" s="13"/>
      <c r="G110" s="1">
        <f t="shared" si="2"/>
        <v>65</v>
      </c>
      <c r="H110" s="12">
        <f t="shared" si="3"/>
        <v>1223.9499999999998</v>
      </c>
    </row>
    <row r="111" spans="1:8" x14ac:dyDescent="0.3">
      <c r="A111" s="19" t="s">
        <v>108</v>
      </c>
      <c r="B111" s="12">
        <v>35</v>
      </c>
      <c r="C111" s="13">
        <v>43883</v>
      </c>
      <c r="D111" s="13">
        <v>43960</v>
      </c>
      <c r="E111" s="13"/>
      <c r="F111" s="13"/>
      <c r="G111" s="1">
        <f t="shared" si="2"/>
        <v>77</v>
      </c>
      <c r="H111" s="12">
        <f t="shared" si="3"/>
        <v>2695</v>
      </c>
    </row>
    <row r="112" spans="1:8" x14ac:dyDescent="0.3">
      <c r="A112" s="19" t="s">
        <v>110</v>
      </c>
      <c r="B112" s="12">
        <v>59.69</v>
      </c>
      <c r="C112" s="13">
        <v>43897</v>
      </c>
      <c r="D112" s="13">
        <v>43960</v>
      </c>
      <c r="E112" s="13"/>
      <c r="F112" s="13"/>
      <c r="G112" s="1">
        <f t="shared" si="2"/>
        <v>63</v>
      </c>
      <c r="H112" s="12">
        <f t="shared" si="3"/>
        <v>3760.47</v>
      </c>
    </row>
    <row r="113" spans="1:8" x14ac:dyDescent="0.3">
      <c r="A113" s="19" t="s">
        <v>113</v>
      </c>
      <c r="B113" s="12">
        <v>87.46</v>
      </c>
      <c r="C113" s="13">
        <v>43930</v>
      </c>
      <c r="D113" s="13">
        <v>43960</v>
      </c>
      <c r="E113" s="13"/>
      <c r="F113" s="13"/>
      <c r="G113" s="1">
        <f t="shared" si="2"/>
        <v>30</v>
      </c>
      <c r="H113" s="12">
        <f t="shared" si="3"/>
        <v>2623.7999999999997</v>
      </c>
    </row>
    <row r="114" spans="1:8" x14ac:dyDescent="0.3">
      <c r="A114" s="19" t="s">
        <v>114</v>
      </c>
      <c r="B114" s="12">
        <v>225</v>
      </c>
      <c r="C114" s="13">
        <v>43994</v>
      </c>
      <c r="D114" s="13">
        <v>43967</v>
      </c>
      <c r="E114" s="13"/>
      <c r="F114" s="13"/>
      <c r="G114" s="1">
        <f t="shared" si="2"/>
        <v>-27</v>
      </c>
      <c r="H114" s="12">
        <f t="shared" si="3"/>
        <v>-6075</v>
      </c>
    </row>
    <row r="115" spans="1:8" x14ac:dyDescent="0.3">
      <c r="A115" s="19" t="s">
        <v>115</v>
      </c>
      <c r="B115" s="12">
        <v>7352.5</v>
      </c>
      <c r="C115" s="13">
        <v>43997</v>
      </c>
      <c r="D115" s="13">
        <v>43967</v>
      </c>
      <c r="E115" s="13"/>
      <c r="F115" s="13"/>
      <c r="G115" s="1">
        <f t="shared" si="2"/>
        <v>-30</v>
      </c>
      <c r="H115" s="12">
        <f t="shared" si="3"/>
        <v>-220575</v>
      </c>
    </row>
    <row r="116" spans="1:8" x14ac:dyDescent="0.3">
      <c r="A116" s="19" t="s">
        <v>116</v>
      </c>
      <c r="B116" s="12">
        <v>1686.88</v>
      </c>
      <c r="C116" s="13">
        <v>43985</v>
      </c>
      <c r="D116" s="13">
        <v>43967</v>
      </c>
      <c r="E116" s="13"/>
      <c r="F116" s="13"/>
      <c r="G116" s="1">
        <f t="shared" si="2"/>
        <v>-18</v>
      </c>
      <c r="H116" s="12">
        <f t="shared" si="3"/>
        <v>-30363.840000000004</v>
      </c>
    </row>
    <row r="117" spans="1:8" x14ac:dyDescent="0.3">
      <c r="A117" s="19" t="s">
        <v>117</v>
      </c>
      <c r="B117" s="12">
        <v>450</v>
      </c>
      <c r="C117" s="13">
        <v>43994</v>
      </c>
      <c r="D117" s="13">
        <v>43967</v>
      </c>
      <c r="E117" s="13"/>
      <c r="F117" s="13"/>
      <c r="G117" s="1">
        <f t="shared" si="2"/>
        <v>-27</v>
      </c>
      <c r="H117" s="12">
        <f t="shared" si="3"/>
        <v>-12150</v>
      </c>
    </row>
    <row r="118" spans="1:8" x14ac:dyDescent="0.3">
      <c r="A118" s="19" t="s">
        <v>118</v>
      </c>
      <c r="B118" s="12">
        <v>354.84</v>
      </c>
      <c r="C118" s="13">
        <v>43994</v>
      </c>
      <c r="D118" s="13">
        <v>43967</v>
      </c>
      <c r="E118" s="13"/>
      <c r="F118" s="13"/>
      <c r="G118" s="1">
        <f t="shared" si="2"/>
        <v>-27</v>
      </c>
      <c r="H118" s="12">
        <f t="shared" si="3"/>
        <v>-9580.6799999999985</v>
      </c>
    </row>
    <row r="119" spans="1:8" x14ac:dyDescent="0.3">
      <c r="A119" s="19" t="s">
        <v>119</v>
      </c>
      <c r="B119" s="12">
        <v>672</v>
      </c>
      <c r="C119" s="13">
        <v>43985</v>
      </c>
      <c r="D119" s="13">
        <v>43967</v>
      </c>
      <c r="E119" s="13"/>
      <c r="F119" s="13"/>
      <c r="G119" s="1">
        <f t="shared" si="2"/>
        <v>-18</v>
      </c>
      <c r="H119" s="12">
        <f t="shared" si="3"/>
        <v>-12096</v>
      </c>
    </row>
    <row r="120" spans="1:8" x14ac:dyDescent="0.3">
      <c r="A120" s="19" t="s">
        <v>120</v>
      </c>
      <c r="B120" s="12">
        <v>52.38</v>
      </c>
      <c r="C120" s="13">
        <v>43979</v>
      </c>
      <c r="D120" s="13">
        <v>43967</v>
      </c>
      <c r="E120" s="13"/>
      <c r="F120" s="13"/>
      <c r="G120" s="1">
        <f t="shared" si="2"/>
        <v>-12</v>
      </c>
      <c r="H120" s="12">
        <f t="shared" si="3"/>
        <v>-628.56000000000006</v>
      </c>
    </row>
    <row r="121" spans="1:8" x14ac:dyDescent="0.3">
      <c r="A121" s="19" t="s">
        <v>121</v>
      </c>
      <c r="B121" s="12">
        <v>1503.54</v>
      </c>
      <c r="C121" s="13">
        <v>43985</v>
      </c>
      <c r="D121" s="13">
        <v>43967</v>
      </c>
      <c r="E121" s="13"/>
      <c r="F121" s="13"/>
      <c r="G121" s="1">
        <f t="shared" si="2"/>
        <v>-18</v>
      </c>
      <c r="H121" s="12">
        <f t="shared" si="3"/>
        <v>-27063.72</v>
      </c>
    </row>
    <row r="122" spans="1:8" x14ac:dyDescent="0.3">
      <c r="A122" s="19" t="s">
        <v>122</v>
      </c>
      <c r="B122" s="12">
        <v>315</v>
      </c>
      <c r="C122" s="13">
        <v>43994</v>
      </c>
      <c r="D122" s="13">
        <v>43967</v>
      </c>
      <c r="E122" s="13"/>
      <c r="F122" s="13"/>
      <c r="G122" s="1">
        <f t="shared" si="2"/>
        <v>-27</v>
      </c>
      <c r="H122" s="12">
        <f t="shared" si="3"/>
        <v>-8505</v>
      </c>
    </row>
    <row r="123" spans="1:8" x14ac:dyDescent="0.3">
      <c r="A123" s="19" t="s">
        <v>123</v>
      </c>
      <c r="B123" s="12">
        <v>350</v>
      </c>
      <c r="C123" s="13">
        <v>43985</v>
      </c>
      <c r="D123" s="13">
        <v>43967</v>
      </c>
      <c r="E123" s="13"/>
      <c r="F123" s="13"/>
      <c r="G123" s="1">
        <f t="shared" si="2"/>
        <v>-18</v>
      </c>
      <c r="H123" s="12">
        <f t="shared" si="3"/>
        <v>-6300</v>
      </c>
    </row>
    <row r="124" spans="1:8" x14ac:dyDescent="0.3">
      <c r="A124" s="19" t="s">
        <v>124</v>
      </c>
      <c r="B124" s="12">
        <v>2376</v>
      </c>
      <c r="C124" s="13">
        <v>43985</v>
      </c>
      <c r="D124" s="13">
        <v>43967</v>
      </c>
      <c r="E124" s="13"/>
      <c r="F124" s="13"/>
      <c r="G124" s="1">
        <f t="shared" si="2"/>
        <v>-18</v>
      </c>
      <c r="H124" s="12">
        <f t="shared" si="3"/>
        <v>-42768</v>
      </c>
    </row>
    <row r="125" spans="1:8" x14ac:dyDescent="0.3">
      <c r="A125" s="19" t="s">
        <v>115</v>
      </c>
      <c r="B125" s="12">
        <v>1617.55</v>
      </c>
      <c r="C125" s="13">
        <v>43997</v>
      </c>
      <c r="D125" s="13">
        <v>43987</v>
      </c>
      <c r="E125" s="13"/>
      <c r="F125" s="13"/>
      <c r="G125" s="1">
        <f t="shared" si="2"/>
        <v>-10</v>
      </c>
      <c r="H125" s="12">
        <f t="shared" si="3"/>
        <v>-16175.5</v>
      </c>
    </row>
    <row r="126" spans="1:8" x14ac:dyDescent="0.3">
      <c r="A126" s="19" t="s">
        <v>116</v>
      </c>
      <c r="B126" s="12">
        <v>371.11</v>
      </c>
      <c r="C126" s="13">
        <v>43985</v>
      </c>
      <c r="D126" s="13">
        <v>43987</v>
      </c>
      <c r="E126" s="13"/>
      <c r="F126" s="13"/>
      <c r="G126" s="1">
        <f t="shared" si="2"/>
        <v>2</v>
      </c>
      <c r="H126" s="12">
        <f t="shared" si="3"/>
        <v>742.22</v>
      </c>
    </row>
    <row r="127" spans="1:8" x14ac:dyDescent="0.3">
      <c r="A127" s="19" t="s">
        <v>118</v>
      </c>
      <c r="B127" s="12">
        <v>78.06</v>
      </c>
      <c r="C127" s="13">
        <v>43994</v>
      </c>
      <c r="D127" s="13">
        <v>43987</v>
      </c>
      <c r="E127" s="13"/>
      <c r="F127" s="13"/>
      <c r="G127" s="1">
        <f t="shared" si="2"/>
        <v>-7</v>
      </c>
      <c r="H127" s="12">
        <f t="shared" si="3"/>
        <v>-546.42000000000007</v>
      </c>
    </row>
    <row r="128" spans="1:8" x14ac:dyDescent="0.3">
      <c r="A128" s="19" t="s">
        <v>119</v>
      </c>
      <c r="B128" s="12">
        <v>147.84</v>
      </c>
      <c r="C128" s="13">
        <v>43985</v>
      </c>
      <c r="D128" s="13">
        <v>43987</v>
      </c>
      <c r="E128" s="13"/>
      <c r="F128" s="13"/>
      <c r="G128" s="1">
        <f t="shared" si="2"/>
        <v>2</v>
      </c>
      <c r="H128" s="12">
        <f t="shared" si="3"/>
        <v>295.68</v>
      </c>
    </row>
    <row r="129" spans="1:8" x14ac:dyDescent="0.3">
      <c r="A129" s="19" t="s">
        <v>121</v>
      </c>
      <c r="B129" s="12">
        <v>75.180000000000007</v>
      </c>
      <c r="C129" s="13">
        <v>43985</v>
      </c>
      <c r="D129" s="13">
        <v>43987</v>
      </c>
      <c r="E129" s="13"/>
      <c r="F129" s="13"/>
      <c r="G129" s="1">
        <f t="shared" si="2"/>
        <v>2</v>
      </c>
      <c r="H129" s="12">
        <f t="shared" si="3"/>
        <v>150.36000000000001</v>
      </c>
    </row>
    <row r="130" spans="1:8" x14ac:dyDescent="0.3">
      <c r="A130" s="19" t="s">
        <v>123</v>
      </c>
      <c r="B130" s="12">
        <v>77</v>
      </c>
      <c r="C130" s="13">
        <v>43985</v>
      </c>
      <c r="D130" s="13">
        <v>43987</v>
      </c>
      <c r="E130" s="13"/>
      <c r="F130" s="13"/>
      <c r="G130" s="1">
        <f t="shared" si="2"/>
        <v>2</v>
      </c>
      <c r="H130" s="12">
        <f t="shared" si="3"/>
        <v>154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31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41312.26999999999</v>
      </c>
      <c r="C1">
        <f>COUNTA(A4:A203)</f>
        <v>44</v>
      </c>
      <c r="G1" s="16">
        <f>IF(B1&lt;&gt;0,H1/B1,0)</f>
        <v>16.005278092924943</v>
      </c>
      <c r="H1" s="15">
        <f>SUM(H4:H195)</f>
        <v>661214.37000000011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125</v>
      </c>
      <c r="B4" s="12">
        <v>1392</v>
      </c>
      <c r="C4" s="13">
        <v>44017</v>
      </c>
      <c r="D4" s="13">
        <v>44027</v>
      </c>
      <c r="E4" s="13"/>
      <c r="F4" s="13"/>
      <c r="G4" s="1">
        <f>D4-C4-(F4-E4)</f>
        <v>10</v>
      </c>
      <c r="H4" s="12">
        <f>B4*G4</f>
        <v>13920</v>
      </c>
    </row>
    <row r="5" spans="1:8" x14ac:dyDescent="0.3">
      <c r="A5" s="19" t="s">
        <v>126</v>
      </c>
      <c r="B5" s="12">
        <v>1680</v>
      </c>
      <c r="C5" s="13">
        <v>44024</v>
      </c>
      <c r="D5" s="13">
        <v>44027</v>
      </c>
      <c r="E5" s="13"/>
      <c r="F5" s="13"/>
      <c r="G5" s="1">
        <f t="shared" ref="G5:G68" si="0">D5-C5-(F5-E5)</f>
        <v>3</v>
      </c>
      <c r="H5" s="12">
        <f t="shared" ref="H5:H68" si="1">B5*G5</f>
        <v>5040</v>
      </c>
    </row>
    <row r="6" spans="1:8" x14ac:dyDescent="0.3">
      <c r="A6" s="19" t="s">
        <v>127</v>
      </c>
      <c r="B6" s="12">
        <v>103.88</v>
      </c>
      <c r="C6" s="13">
        <v>44015</v>
      </c>
      <c r="D6" s="13">
        <v>44027</v>
      </c>
      <c r="E6" s="13"/>
      <c r="F6" s="13"/>
      <c r="G6" s="1">
        <f t="shared" si="0"/>
        <v>12</v>
      </c>
      <c r="H6" s="12">
        <f t="shared" si="1"/>
        <v>1246.56</v>
      </c>
    </row>
    <row r="7" spans="1:8" x14ac:dyDescent="0.3">
      <c r="A7" s="19" t="s">
        <v>128</v>
      </c>
      <c r="B7" s="12">
        <v>6.93</v>
      </c>
      <c r="C7" s="13">
        <v>44010</v>
      </c>
      <c r="D7" s="13">
        <v>44027</v>
      </c>
      <c r="E7" s="13"/>
      <c r="F7" s="13"/>
      <c r="G7" s="1">
        <f t="shared" si="0"/>
        <v>17</v>
      </c>
      <c r="H7" s="12">
        <f t="shared" si="1"/>
        <v>117.81</v>
      </c>
    </row>
    <row r="8" spans="1:8" x14ac:dyDescent="0.3">
      <c r="A8" s="19" t="s">
        <v>129</v>
      </c>
      <c r="B8" s="12">
        <v>950</v>
      </c>
      <c r="C8" s="13">
        <v>44050</v>
      </c>
      <c r="D8" s="13">
        <v>44027</v>
      </c>
      <c r="E8" s="13"/>
      <c r="F8" s="13"/>
      <c r="G8" s="1">
        <f t="shared" si="0"/>
        <v>-23</v>
      </c>
      <c r="H8" s="12">
        <f t="shared" si="1"/>
        <v>-21850</v>
      </c>
    </row>
    <row r="9" spans="1:8" x14ac:dyDescent="0.3">
      <c r="A9" s="19" t="s">
        <v>130</v>
      </c>
      <c r="B9" s="12">
        <v>144</v>
      </c>
      <c r="C9" s="13">
        <v>44010</v>
      </c>
      <c r="D9" s="13">
        <v>44027</v>
      </c>
      <c r="E9" s="13"/>
      <c r="F9" s="13"/>
      <c r="G9" s="1">
        <f t="shared" si="0"/>
        <v>17</v>
      </c>
      <c r="H9" s="12">
        <f t="shared" si="1"/>
        <v>2448</v>
      </c>
    </row>
    <row r="10" spans="1:8" x14ac:dyDescent="0.3">
      <c r="A10" s="19" t="s">
        <v>131</v>
      </c>
      <c r="B10" s="12">
        <v>185.79</v>
      </c>
      <c r="C10" s="13">
        <v>44031</v>
      </c>
      <c r="D10" s="13">
        <v>44027</v>
      </c>
      <c r="E10" s="13"/>
      <c r="F10" s="13"/>
      <c r="G10" s="1">
        <f t="shared" si="0"/>
        <v>-4</v>
      </c>
      <c r="H10" s="12">
        <f t="shared" si="1"/>
        <v>-743.16</v>
      </c>
    </row>
    <row r="11" spans="1:8" x14ac:dyDescent="0.3">
      <c r="A11" s="19" t="s">
        <v>132</v>
      </c>
      <c r="B11" s="12">
        <v>180</v>
      </c>
      <c r="C11" s="13">
        <v>44031</v>
      </c>
      <c r="D11" s="13">
        <v>44027</v>
      </c>
      <c r="E11" s="13"/>
      <c r="F11" s="13"/>
      <c r="G11" s="1">
        <f t="shared" si="0"/>
        <v>-4</v>
      </c>
      <c r="H11" s="12">
        <f t="shared" si="1"/>
        <v>-720</v>
      </c>
    </row>
    <row r="12" spans="1:8" x14ac:dyDescent="0.3">
      <c r="A12" s="19" t="s">
        <v>133</v>
      </c>
      <c r="B12" s="12">
        <v>199</v>
      </c>
      <c r="C12" s="13">
        <v>44007</v>
      </c>
      <c r="D12" s="13">
        <v>44027</v>
      </c>
      <c r="E12" s="13"/>
      <c r="F12" s="13"/>
      <c r="G12" s="1">
        <f t="shared" si="0"/>
        <v>20</v>
      </c>
      <c r="H12" s="12">
        <f t="shared" si="1"/>
        <v>3980</v>
      </c>
    </row>
    <row r="13" spans="1:8" x14ac:dyDescent="0.3">
      <c r="A13" s="19" t="s">
        <v>134</v>
      </c>
      <c r="B13" s="12">
        <v>320</v>
      </c>
      <c r="C13" s="13">
        <v>44018</v>
      </c>
      <c r="D13" s="13">
        <v>44027</v>
      </c>
      <c r="E13" s="13"/>
      <c r="F13" s="13"/>
      <c r="G13" s="1">
        <f t="shared" si="0"/>
        <v>9</v>
      </c>
      <c r="H13" s="12">
        <f t="shared" si="1"/>
        <v>2880</v>
      </c>
    </row>
    <row r="14" spans="1:8" x14ac:dyDescent="0.3">
      <c r="A14" s="19" t="s">
        <v>135</v>
      </c>
      <c r="B14" s="12">
        <v>368.52</v>
      </c>
      <c r="C14" s="13">
        <v>44031</v>
      </c>
      <c r="D14" s="13">
        <v>44027</v>
      </c>
      <c r="E14" s="13"/>
      <c r="F14" s="13"/>
      <c r="G14" s="1">
        <f t="shared" si="0"/>
        <v>-4</v>
      </c>
      <c r="H14" s="12">
        <f t="shared" si="1"/>
        <v>-1474.08</v>
      </c>
    </row>
    <row r="15" spans="1:8" x14ac:dyDescent="0.3">
      <c r="A15" s="19" t="s">
        <v>127</v>
      </c>
      <c r="B15" s="12">
        <v>22.85</v>
      </c>
      <c r="C15" s="13">
        <v>44015</v>
      </c>
      <c r="D15" s="13">
        <v>44050</v>
      </c>
      <c r="E15" s="13"/>
      <c r="F15" s="13"/>
      <c r="G15" s="1">
        <f t="shared" si="0"/>
        <v>35</v>
      </c>
      <c r="H15" s="12">
        <f t="shared" si="1"/>
        <v>799.75</v>
      </c>
    </row>
    <row r="16" spans="1:8" x14ac:dyDescent="0.3">
      <c r="A16" s="19" t="s">
        <v>128</v>
      </c>
      <c r="B16" s="12">
        <v>1.52</v>
      </c>
      <c r="C16" s="13">
        <v>44010</v>
      </c>
      <c r="D16" s="13">
        <v>44050</v>
      </c>
      <c r="E16" s="13"/>
      <c r="F16" s="13"/>
      <c r="G16" s="1">
        <f t="shared" si="0"/>
        <v>40</v>
      </c>
      <c r="H16" s="12">
        <f t="shared" si="1"/>
        <v>60.8</v>
      </c>
    </row>
    <row r="17" spans="1:8" x14ac:dyDescent="0.3">
      <c r="A17" s="19" t="s">
        <v>135</v>
      </c>
      <c r="B17" s="12">
        <v>81.069999999999993</v>
      </c>
      <c r="C17" s="13">
        <v>44031</v>
      </c>
      <c r="D17" s="13">
        <v>44050</v>
      </c>
      <c r="E17" s="13"/>
      <c r="F17" s="13"/>
      <c r="G17" s="1">
        <f t="shared" si="0"/>
        <v>19</v>
      </c>
      <c r="H17" s="12">
        <f t="shared" si="1"/>
        <v>1540.33</v>
      </c>
    </row>
    <row r="18" spans="1:8" x14ac:dyDescent="0.3">
      <c r="A18" s="19" t="s">
        <v>133</v>
      </c>
      <c r="B18" s="12">
        <v>43.78</v>
      </c>
      <c r="C18" s="13">
        <v>44007</v>
      </c>
      <c r="D18" s="13">
        <v>44050</v>
      </c>
      <c r="E18" s="13"/>
      <c r="F18" s="13"/>
      <c r="G18" s="1">
        <f t="shared" si="0"/>
        <v>43</v>
      </c>
      <c r="H18" s="12">
        <f t="shared" si="1"/>
        <v>1882.54</v>
      </c>
    </row>
    <row r="19" spans="1:8" x14ac:dyDescent="0.3">
      <c r="A19" s="19" t="s">
        <v>132</v>
      </c>
      <c r="B19" s="12">
        <v>39.6</v>
      </c>
      <c r="C19" s="13">
        <v>44031</v>
      </c>
      <c r="D19" s="13">
        <v>44050</v>
      </c>
      <c r="E19" s="13"/>
      <c r="F19" s="13"/>
      <c r="G19" s="1">
        <f t="shared" si="0"/>
        <v>19</v>
      </c>
      <c r="H19" s="12">
        <f t="shared" si="1"/>
        <v>752.4</v>
      </c>
    </row>
    <row r="20" spans="1:8" x14ac:dyDescent="0.3">
      <c r="A20" s="19" t="s">
        <v>131</v>
      </c>
      <c r="B20" s="12">
        <v>40.869999999999997</v>
      </c>
      <c r="C20" s="13">
        <v>44031</v>
      </c>
      <c r="D20" s="13">
        <v>44050</v>
      </c>
      <c r="E20" s="13"/>
      <c r="F20" s="13"/>
      <c r="G20" s="1">
        <f t="shared" si="0"/>
        <v>19</v>
      </c>
      <c r="H20" s="12">
        <f t="shared" si="1"/>
        <v>776.53</v>
      </c>
    </row>
    <row r="21" spans="1:8" x14ac:dyDescent="0.3">
      <c r="A21" s="19" t="s">
        <v>129</v>
      </c>
      <c r="B21" s="12">
        <v>209</v>
      </c>
      <c r="C21" s="13">
        <v>44050</v>
      </c>
      <c r="D21" s="13">
        <v>44050</v>
      </c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 t="s">
        <v>136</v>
      </c>
      <c r="B22" s="12">
        <v>731.03</v>
      </c>
      <c r="C22" s="13">
        <v>44050</v>
      </c>
      <c r="D22" s="13">
        <v>44103</v>
      </c>
      <c r="E22" s="13"/>
      <c r="F22" s="13"/>
      <c r="G22" s="1">
        <f t="shared" si="0"/>
        <v>53</v>
      </c>
      <c r="H22" s="12">
        <f t="shared" si="1"/>
        <v>38744.589999999997</v>
      </c>
    </row>
    <row r="23" spans="1:8" x14ac:dyDescent="0.3">
      <c r="A23" s="19" t="s">
        <v>137</v>
      </c>
      <c r="B23" s="12">
        <v>901.07</v>
      </c>
      <c r="C23" s="13">
        <v>44050</v>
      </c>
      <c r="D23" s="13">
        <v>44103</v>
      </c>
      <c r="E23" s="13"/>
      <c r="F23" s="13"/>
      <c r="G23" s="1">
        <f t="shared" si="0"/>
        <v>53</v>
      </c>
      <c r="H23" s="12">
        <f t="shared" si="1"/>
        <v>47756.71</v>
      </c>
    </row>
    <row r="24" spans="1:8" x14ac:dyDescent="0.3">
      <c r="A24" s="19" t="s">
        <v>138</v>
      </c>
      <c r="B24" s="12">
        <v>1202.07</v>
      </c>
      <c r="C24" s="13">
        <v>44050</v>
      </c>
      <c r="D24" s="13">
        <v>44103</v>
      </c>
      <c r="E24" s="13"/>
      <c r="F24" s="13"/>
      <c r="G24" s="1">
        <f t="shared" si="0"/>
        <v>53</v>
      </c>
      <c r="H24" s="12">
        <f t="shared" si="1"/>
        <v>63709.71</v>
      </c>
    </row>
    <row r="25" spans="1:8" x14ac:dyDescent="0.3">
      <c r="A25" s="19" t="s">
        <v>139</v>
      </c>
      <c r="B25" s="12">
        <v>643.01</v>
      </c>
      <c r="C25" s="13">
        <v>44050</v>
      </c>
      <c r="D25" s="13">
        <v>44103</v>
      </c>
      <c r="E25" s="13"/>
      <c r="F25" s="13"/>
      <c r="G25" s="1">
        <f t="shared" si="0"/>
        <v>53</v>
      </c>
      <c r="H25" s="12">
        <f t="shared" si="1"/>
        <v>34079.53</v>
      </c>
    </row>
    <row r="26" spans="1:8" x14ac:dyDescent="0.3">
      <c r="A26" s="19" t="s">
        <v>140</v>
      </c>
      <c r="B26" s="12">
        <v>256.02</v>
      </c>
      <c r="C26" s="13">
        <v>44050</v>
      </c>
      <c r="D26" s="13">
        <v>44103</v>
      </c>
      <c r="E26" s="13"/>
      <c r="F26" s="13"/>
      <c r="G26" s="1">
        <f t="shared" si="0"/>
        <v>53</v>
      </c>
      <c r="H26" s="12">
        <f t="shared" si="1"/>
        <v>13569.06</v>
      </c>
    </row>
    <row r="27" spans="1:8" x14ac:dyDescent="0.3">
      <c r="A27" s="19" t="s">
        <v>141</v>
      </c>
      <c r="B27" s="12">
        <v>240</v>
      </c>
      <c r="C27" s="13">
        <v>44062</v>
      </c>
      <c r="D27" s="13">
        <v>44103</v>
      </c>
      <c r="E27" s="13"/>
      <c r="F27" s="13"/>
      <c r="G27" s="1">
        <f t="shared" si="0"/>
        <v>41</v>
      </c>
      <c r="H27" s="12">
        <f t="shared" si="1"/>
        <v>9840</v>
      </c>
    </row>
    <row r="28" spans="1:8" x14ac:dyDescent="0.3">
      <c r="A28" s="19" t="s">
        <v>142</v>
      </c>
      <c r="B28" s="12">
        <v>500</v>
      </c>
      <c r="C28" s="13">
        <v>44062</v>
      </c>
      <c r="D28" s="13">
        <v>44103</v>
      </c>
      <c r="E28" s="13"/>
      <c r="F28" s="13"/>
      <c r="G28" s="1">
        <f t="shared" si="0"/>
        <v>41</v>
      </c>
      <c r="H28" s="12">
        <f t="shared" si="1"/>
        <v>20500</v>
      </c>
    </row>
    <row r="29" spans="1:8" x14ac:dyDescent="0.3">
      <c r="A29" s="19" t="s">
        <v>143</v>
      </c>
      <c r="B29" s="12">
        <v>560</v>
      </c>
      <c r="C29" s="13">
        <v>44120</v>
      </c>
      <c r="D29" s="13">
        <v>44103</v>
      </c>
      <c r="E29" s="13"/>
      <c r="F29" s="13"/>
      <c r="G29" s="1">
        <f t="shared" si="0"/>
        <v>-17</v>
      </c>
      <c r="H29" s="12">
        <f t="shared" si="1"/>
        <v>-9520</v>
      </c>
    </row>
    <row r="30" spans="1:8" x14ac:dyDescent="0.3">
      <c r="A30" s="19" t="s">
        <v>144</v>
      </c>
      <c r="B30" s="12">
        <v>723.81</v>
      </c>
      <c r="C30" s="13">
        <v>44056</v>
      </c>
      <c r="D30" s="13">
        <v>44103</v>
      </c>
      <c r="E30" s="13"/>
      <c r="F30" s="13"/>
      <c r="G30" s="1">
        <f t="shared" si="0"/>
        <v>47</v>
      </c>
      <c r="H30" s="12">
        <f t="shared" si="1"/>
        <v>34019.07</v>
      </c>
    </row>
    <row r="31" spans="1:8" x14ac:dyDescent="0.3">
      <c r="A31" s="19" t="s">
        <v>145</v>
      </c>
      <c r="B31" s="12">
        <v>472.5</v>
      </c>
      <c r="C31" s="13">
        <v>44107</v>
      </c>
      <c r="D31" s="13">
        <v>44103</v>
      </c>
      <c r="E31" s="13"/>
      <c r="F31" s="13"/>
      <c r="G31" s="1">
        <f t="shared" si="0"/>
        <v>-4</v>
      </c>
      <c r="H31" s="12">
        <f t="shared" si="1"/>
        <v>-1890</v>
      </c>
    </row>
    <row r="32" spans="1:8" x14ac:dyDescent="0.3">
      <c r="A32" s="19" t="s">
        <v>146</v>
      </c>
      <c r="B32" s="12">
        <v>323.81</v>
      </c>
      <c r="C32" s="13">
        <v>44056</v>
      </c>
      <c r="D32" s="13">
        <v>44103</v>
      </c>
      <c r="E32" s="13"/>
      <c r="F32" s="13"/>
      <c r="G32" s="1">
        <f t="shared" si="0"/>
        <v>47</v>
      </c>
      <c r="H32" s="12">
        <f t="shared" si="1"/>
        <v>15219.07</v>
      </c>
    </row>
    <row r="33" spans="1:8" x14ac:dyDescent="0.3">
      <c r="A33" s="19" t="s">
        <v>147</v>
      </c>
      <c r="B33" s="12">
        <v>500</v>
      </c>
      <c r="C33" s="13">
        <v>44076</v>
      </c>
      <c r="D33" s="13">
        <v>44103</v>
      </c>
      <c r="E33" s="13"/>
      <c r="F33" s="13"/>
      <c r="G33" s="1">
        <f t="shared" si="0"/>
        <v>27</v>
      </c>
      <c r="H33" s="12">
        <f t="shared" si="1"/>
        <v>13500</v>
      </c>
    </row>
    <row r="34" spans="1:8" x14ac:dyDescent="0.3">
      <c r="A34" s="19" t="s">
        <v>148</v>
      </c>
      <c r="B34" s="12">
        <v>1730</v>
      </c>
      <c r="C34" s="13">
        <v>44050</v>
      </c>
      <c r="D34" s="13">
        <v>44103</v>
      </c>
      <c r="E34" s="13"/>
      <c r="F34" s="13"/>
      <c r="G34" s="1">
        <f t="shared" si="0"/>
        <v>53</v>
      </c>
      <c r="H34" s="12">
        <f t="shared" si="1"/>
        <v>91690</v>
      </c>
    </row>
    <row r="35" spans="1:8" x14ac:dyDescent="0.3">
      <c r="A35" s="19" t="s">
        <v>149</v>
      </c>
      <c r="B35" s="12">
        <v>1265</v>
      </c>
      <c r="C35" s="13">
        <v>44050</v>
      </c>
      <c r="D35" s="13">
        <v>44103</v>
      </c>
      <c r="E35" s="13"/>
      <c r="F35" s="13"/>
      <c r="G35" s="1">
        <f t="shared" si="0"/>
        <v>53</v>
      </c>
      <c r="H35" s="12">
        <f t="shared" si="1"/>
        <v>67045</v>
      </c>
    </row>
    <row r="36" spans="1:8" x14ac:dyDescent="0.3">
      <c r="A36" s="19" t="s">
        <v>150</v>
      </c>
      <c r="B36" s="12">
        <v>3024</v>
      </c>
      <c r="C36" s="13">
        <v>44050</v>
      </c>
      <c r="D36" s="13">
        <v>44103</v>
      </c>
      <c r="E36" s="13"/>
      <c r="F36" s="13"/>
      <c r="G36" s="1">
        <f t="shared" si="0"/>
        <v>53</v>
      </c>
      <c r="H36" s="12">
        <f t="shared" si="1"/>
        <v>160272</v>
      </c>
    </row>
    <row r="37" spans="1:8" x14ac:dyDescent="0.3">
      <c r="A37" s="19" t="s">
        <v>151</v>
      </c>
      <c r="B37" s="12">
        <v>2100</v>
      </c>
      <c r="C37" s="13">
        <v>44050</v>
      </c>
      <c r="D37" s="13">
        <v>44103</v>
      </c>
      <c r="E37" s="13"/>
      <c r="F37" s="13"/>
      <c r="G37" s="1">
        <f t="shared" si="0"/>
        <v>53</v>
      </c>
      <c r="H37" s="12">
        <f t="shared" si="1"/>
        <v>111300</v>
      </c>
    </row>
    <row r="38" spans="1:8" x14ac:dyDescent="0.3">
      <c r="A38" s="19" t="s">
        <v>152</v>
      </c>
      <c r="B38" s="12">
        <v>592.51</v>
      </c>
      <c r="C38" s="13">
        <v>44101</v>
      </c>
      <c r="D38" s="13">
        <v>44103</v>
      </c>
      <c r="E38" s="13"/>
      <c r="F38" s="13"/>
      <c r="G38" s="1">
        <f t="shared" si="0"/>
        <v>2</v>
      </c>
      <c r="H38" s="12">
        <f t="shared" si="1"/>
        <v>1185.02</v>
      </c>
    </row>
    <row r="39" spans="1:8" x14ac:dyDescent="0.3">
      <c r="A39" s="19" t="s">
        <v>153</v>
      </c>
      <c r="B39" s="12">
        <v>998.87</v>
      </c>
      <c r="C39" s="13">
        <v>44050</v>
      </c>
      <c r="D39" s="13">
        <v>44103</v>
      </c>
      <c r="E39" s="13"/>
      <c r="F39" s="13"/>
      <c r="G39" s="1">
        <f t="shared" si="0"/>
        <v>53</v>
      </c>
      <c r="H39" s="12">
        <f t="shared" si="1"/>
        <v>52940.11</v>
      </c>
    </row>
    <row r="40" spans="1:8" x14ac:dyDescent="0.3">
      <c r="A40" s="19" t="s">
        <v>154</v>
      </c>
      <c r="B40" s="12">
        <v>200</v>
      </c>
      <c r="C40" s="13">
        <v>44050</v>
      </c>
      <c r="D40" s="13">
        <v>44103</v>
      </c>
      <c r="E40" s="13"/>
      <c r="F40" s="13"/>
      <c r="G40" s="1">
        <f t="shared" si="0"/>
        <v>53</v>
      </c>
      <c r="H40" s="12">
        <f t="shared" si="1"/>
        <v>10600</v>
      </c>
    </row>
    <row r="41" spans="1:8" x14ac:dyDescent="0.3">
      <c r="A41" s="19" t="s">
        <v>155</v>
      </c>
      <c r="B41" s="12">
        <v>3142.5</v>
      </c>
      <c r="C41" s="13">
        <v>44133</v>
      </c>
      <c r="D41" s="13">
        <v>44103</v>
      </c>
      <c r="E41" s="13"/>
      <c r="F41" s="13"/>
      <c r="G41" s="1">
        <f t="shared" si="0"/>
        <v>-30</v>
      </c>
      <c r="H41" s="12">
        <f t="shared" si="1"/>
        <v>-94275</v>
      </c>
    </row>
    <row r="42" spans="1:8" x14ac:dyDescent="0.3">
      <c r="A42" s="19" t="s">
        <v>156</v>
      </c>
      <c r="B42" s="12">
        <v>950</v>
      </c>
      <c r="C42" s="13">
        <v>44056</v>
      </c>
      <c r="D42" s="13">
        <v>44103</v>
      </c>
      <c r="E42" s="13"/>
      <c r="F42" s="13"/>
      <c r="G42" s="1">
        <f t="shared" si="0"/>
        <v>47</v>
      </c>
      <c r="H42" s="12">
        <f t="shared" si="1"/>
        <v>44650</v>
      </c>
    </row>
    <row r="43" spans="1:8" x14ac:dyDescent="0.3">
      <c r="A43" s="19" t="s">
        <v>157</v>
      </c>
      <c r="B43" s="12">
        <v>2100</v>
      </c>
      <c r="C43" s="13">
        <v>44050</v>
      </c>
      <c r="D43" s="13">
        <v>44103</v>
      </c>
      <c r="E43" s="13"/>
      <c r="F43" s="13"/>
      <c r="G43" s="1">
        <f t="shared" si="0"/>
        <v>53</v>
      </c>
      <c r="H43" s="12">
        <f t="shared" si="1"/>
        <v>111300</v>
      </c>
    </row>
    <row r="44" spans="1:8" x14ac:dyDescent="0.3">
      <c r="A44" s="19" t="s">
        <v>158</v>
      </c>
      <c r="B44" s="12">
        <v>34.6</v>
      </c>
      <c r="C44" s="13">
        <v>44120</v>
      </c>
      <c r="D44" s="13">
        <v>44103</v>
      </c>
      <c r="E44" s="13"/>
      <c r="F44" s="13"/>
      <c r="G44" s="1">
        <f t="shared" si="0"/>
        <v>-17</v>
      </c>
      <c r="H44" s="12">
        <f t="shared" si="1"/>
        <v>-588.20000000000005</v>
      </c>
    </row>
    <row r="45" spans="1:8" x14ac:dyDescent="0.3">
      <c r="A45" s="19" t="s">
        <v>159</v>
      </c>
      <c r="B45" s="12">
        <v>51</v>
      </c>
      <c r="C45" s="13">
        <v>44120</v>
      </c>
      <c r="D45" s="13">
        <v>44103</v>
      </c>
      <c r="E45" s="13"/>
      <c r="F45" s="13"/>
      <c r="G45" s="1">
        <f t="shared" si="0"/>
        <v>-17</v>
      </c>
      <c r="H45" s="12">
        <f t="shared" si="1"/>
        <v>-867</v>
      </c>
    </row>
    <row r="46" spans="1:8" x14ac:dyDescent="0.3">
      <c r="A46" s="19" t="s">
        <v>160</v>
      </c>
      <c r="B46" s="12">
        <v>488.76</v>
      </c>
      <c r="C46" s="13">
        <v>44076</v>
      </c>
      <c r="D46" s="13">
        <v>44103</v>
      </c>
      <c r="E46" s="13"/>
      <c r="F46" s="13"/>
      <c r="G46" s="1">
        <f t="shared" si="0"/>
        <v>27</v>
      </c>
      <c r="H46" s="12">
        <f t="shared" si="1"/>
        <v>13196.52</v>
      </c>
    </row>
    <row r="47" spans="1:8" x14ac:dyDescent="0.3">
      <c r="A47" s="19" t="s">
        <v>161</v>
      </c>
      <c r="B47" s="12">
        <v>11612.9</v>
      </c>
      <c r="C47" s="13">
        <v>44120</v>
      </c>
      <c r="D47" s="13">
        <v>44103</v>
      </c>
      <c r="E47" s="13"/>
      <c r="F47" s="13"/>
      <c r="G47" s="1">
        <f t="shared" si="0"/>
        <v>-17</v>
      </c>
      <c r="H47" s="12">
        <f t="shared" si="1"/>
        <v>-197419.3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>
      <selection activeCell="A4" sqref="A4:I123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/>
      <c r="H4" s="12"/>
    </row>
    <row r="5" spans="1:8" x14ac:dyDescent="0.3">
      <c r="A5" s="19"/>
      <c r="B5" s="12"/>
      <c r="C5" s="13"/>
      <c r="D5" s="13"/>
      <c r="E5" s="13"/>
      <c r="F5" s="13"/>
      <c r="G5" s="1"/>
      <c r="H5" s="12"/>
    </row>
    <row r="6" spans="1:8" x14ac:dyDescent="0.3">
      <c r="A6" s="19"/>
      <c r="B6" s="12"/>
      <c r="C6" s="13"/>
      <c r="D6" s="13"/>
      <c r="E6" s="13"/>
      <c r="F6" s="13"/>
      <c r="G6" s="1"/>
      <c r="H6" s="12"/>
    </row>
    <row r="7" spans="1:8" x14ac:dyDescent="0.3">
      <c r="A7" s="19"/>
      <c r="B7" s="12"/>
      <c r="C7" s="13"/>
      <c r="D7" s="13"/>
      <c r="E7" s="13"/>
      <c r="F7" s="13"/>
      <c r="G7" s="1"/>
      <c r="H7" s="12"/>
    </row>
    <row r="8" spans="1:8" x14ac:dyDescent="0.3">
      <c r="A8" s="19"/>
      <c r="B8" s="12"/>
      <c r="C8" s="13"/>
      <c r="D8" s="13"/>
      <c r="E8" s="13"/>
      <c r="F8" s="13"/>
      <c r="G8" s="1"/>
      <c r="H8" s="12"/>
    </row>
    <row r="9" spans="1:8" x14ac:dyDescent="0.3">
      <c r="A9" s="19"/>
      <c r="B9" s="12"/>
      <c r="C9" s="13"/>
      <c r="D9" s="13"/>
      <c r="E9" s="13"/>
      <c r="F9" s="13"/>
      <c r="G9" s="1"/>
      <c r="H9" s="12"/>
    </row>
    <row r="10" spans="1:8" x14ac:dyDescent="0.3">
      <c r="A10" s="19"/>
      <c r="B10" s="12"/>
      <c r="C10" s="13"/>
      <c r="D10" s="13"/>
      <c r="E10" s="13"/>
      <c r="F10" s="13"/>
      <c r="G10" s="1"/>
      <c r="H10" s="12"/>
    </row>
    <row r="11" spans="1:8" x14ac:dyDescent="0.3">
      <c r="A11" s="19"/>
      <c r="B11" s="12"/>
      <c r="C11" s="13"/>
      <c r="D11" s="13"/>
      <c r="E11" s="13"/>
      <c r="F11" s="13"/>
      <c r="G11" s="1"/>
      <c r="H11" s="12"/>
    </row>
    <row r="12" spans="1:8" x14ac:dyDescent="0.3">
      <c r="A12" s="19"/>
      <c r="B12" s="12"/>
      <c r="C12" s="13"/>
      <c r="D12" s="13"/>
      <c r="E12" s="13"/>
      <c r="F12" s="13"/>
      <c r="G12" s="1"/>
      <c r="H12" s="12"/>
    </row>
    <row r="13" spans="1:8" x14ac:dyDescent="0.3">
      <c r="A13" s="19"/>
      <c r="B13" s="12"/>
      <c r="C13" s="13"/>
      <c r="D13" s="13"/>
      <c r="E13" s="13"/>
      <c r="F13" s="13"/>
      <c r="G13" s="1"/>
      <c r="H13" s="12"/>
    </row>
    <row r="14" spans="1:8" x14ac:dyDescent="0.3">
      <c r="A14" s="19"/>
      <c r="B14" s="12"/>
      <c r="C14" s="13"/>
      <c r="D14" s="13"/>
      <c r="E14" s="13"/>
      <c r="F14" s="13"/>
      <c r="G14" s="1"/>
      <c r="H14" s="12"/>
    </row>
    <row r="15" spans="1:8" x14ac:dyDescent="0.3">
      <c r="A15" s="19"/>
      <c r="B15" s="12"/>
      <c r="C15" s="13"/>
      <c r="D15" s="13"/>
      <c r="E15" s="13"/>
      <c r="F15" s="13"/>
      <c r="G15" s="1"/>
      <c r="H15" s="12"/>
    </row>
    <row r="16" spans="1:8" x14ac:dyDescent="0.3">
      <c r="A16" s="19"/>
      <c r="B16" s="12"/>
      <c r="C16" s="13"/>
      <c r="D16" s="13"/>
      <c r="E16" s="13"/>
      <c r="F16" s="13"/>
      <c r="G16" s="1"/>
      <c r="H16" s="12"/>
    </row>
    <row r="17" spans="1:8" x14ac:dyDescent="0.3">
      <c r="A17" s="19"/>
      <c r="B17" s="12"/>
      <c r="C17" s="13"/>
      <c r="D17" s="13"/>
      <c r="E17" s="13"/>
      <c r="F17" s="13"/>
      <c r="G17" s="1"/>
      <c r="H17" s="12"/>
    </row>
    <row r="18" spans="1:8" x14ac:dyDescent="0.3">
      <c r="A18" s="19"/>
      <c r="B18" s="12"/>
      <c r="C18" s="13"/>
      <c r="D18" s="13"/>
      <c r="E18" s="13"/>
      <c r="F18" s="13"/>
      <c r="G18" s="1"/>
      <c r="H18" s="12"/>
    </row>
    <row r="19" spans="1:8" x14ac:dyDescent="0.3">
      <c r="A19" s="19"/>
      <c r="B19" s="12"/>
      <c r="C19" s="13"/>
      <c r="D19" s="13"/>
      <c r="E19" s="13"/>
      <c r="F19" s="13"/>
      <c r="G19" s="1"/>
      <c r="H19" s="12"/>
    </row>
    <row r="20" spans="1:8" x14ac:dyDescent="0.3">
      <c r="A20" s="19"/>
      <c r="B20" s="12"/>
      <c r="C20" s="13"/>
      <c r="D20" s="13"/>
      <c r="E20" s="13"/>
      <c r="F20" s="13"/>
      <c r="G20" s="1"/>
      <c r="H20" s="12"/>
    </row>
    <row r="21" spans="1:8" x14ac:dyDescent="0.3">
      <c r="A21" s="19"/>
      <c r="B21" s="12"/>
      <c r="C21" s="13"/>
      <c r="D21" s="13"/>
      <c r="E21" s="13"/>
      <c r="F21" s="13"/>
      <c r="G21" s="1"/>
      <c r="H21" s="12"/>
    </row>
    <row r="22" spans="1:8" x14ac:dyDescent="0.3">
      <c r="A22" s="19"/>
      <c r="B22" s="12"/>
      <c r="C22" s="13"/>
      <c r="D22" s="13"/>
      <c r="E22" s="13"/>
      <c r="F22" s="13"/>
      <c r="G22" s="1"/>
      <c r="H22" s="12"/>
    </row>
    <row r="23" spans="1:8" x14ac:dyDescent="0.3">
      <c r="A23" s="19"/>
      <c r="B23" s="12"/>
      <c r="C23" s="13"/>
      <c r="D23" s="13"/>
      <c r="E23" s="13"/>
      <c r="F23" s="13"/>
      <c r="G23" s="1"/>
      <c r="H23" s="12"/>
    </row>
    <row r="24" spans="1:8" x14ac:dyDescent="0.3">
      <c r="A24" s="19"/>
      <c r="B24" s="12"/>
      <c r="C24" s="13"/>
      <c r="D24" s="13"/>
      <c r="E24" s="13"/>
      <c r="F24" s="13"/>
      <c r="G24" s="1"/>
      <c r="H24" s="12"/>
    </row>
    <row r="25" spans="1:8" x14ac:dyDescent="0.3">
      <c r="A25" s="19"/>
      <c r="B25" s="12"/>
      <c r="C25" s="13"/>
      <c r="D25" s="13"/>
      <c r="E25" s="13"/>
      <c r="F25" s="13"/>
      <c r="G25" s="1"/>
      <c r="H25" s="12"/>
    </row>
    <row r="26" spans="1:8" x14ac:dyDescent="0.3">
      <c r="A26" s="19"/>
      <c r="B26" s="12"/>
      <c r="C26" s="13"/>
      <c r="D26" s="13"/>
      <c r="E26" s="13"/>
      <c r="F26" s="13"/>
      <c r="G26" s="1"/>
      <c r="H26" s="12"/>
    </row>
    <row r="27" spans="1:8" x14ac:dyDescent="0.3">
      <c r="A27" s="19"/>
      <c r="B27" s="12"/>
      <c r="C27" s="13"/>
      <c r="D27" s="13"/>
      <c r="E27" s="13"/>
      <c r="F27" s="13"/>
      <c r="G27" s="1"/>
      <c r="H27" s="12"/>
    </row>
    <row r="28" spans="1:8" x14ac:dyDescent="0.3">
      <c r="A28" s="19"/>
      <c r="B28" s="12"/>
      <c r="C28" s="13"/>
      <c r="D28" s="13"/>
      <c r="E28" s="13"/>
      <c r="F28" s="13"/>
      <c r="G28" s="1"/>
      <c r="H28" s="12"/>
    </row>
    <row r="29" spans="1:8" x14ac:dyDescent="0.3">
      <c r="A29" s="19"/>
      <c r="B29" s="12"/>
      <c r="C29" s="13"/>
      <c r="D29" s="13"/>
      <c r="E29" s="13"/>
      <c r="F29" s="13"/>
      <c r="G29" s="1"/>
      <c r="H29" s="12"/>
    </row>
    <row r="30" spans="1:8" x14ac:dyDescent="0.3">
      <c r="A30" s="19"/>
      <c r="B30" s="12"/>
      <c r="C30" s="13"/>
      <c r="D30" s="13"/>
      <c r="E30" s="13"/>
      <c r="F30" s="13"/>
      <c r="G30" s="1"/>
      <c r="H30" s="12"/>
    </row>
    <row r="31" spans="1:8" x14ac:dyDescent="0.3">
      <c r="A31" s="19"/>
      <c r="B31" s="12"/>
      <c r="C31" s="13"/>
      <c r="D31" s="13"/>
      <c r="E31" s="13"/>
      <c r="F31" s="13"/>
      <c r="G31" s="1"/>
      <c r="H31" s="12"/>
    </row>
    <row r="32" spans="1:8" x14ac:dyDescent="0.3">
      <c r="A32" s="19"/>
      <c r="B32" s="12"/>
      <c r="C32" s="13"/>
      <c r="D32" s="13"/>
      <c r="E32" s="13"/>
      <c r="F32" s="13"/>
      <c r="G32" s="1"/>
      <c r="H32" s="12"/>
    </row>
    <row r="33" spans="1:8" x14ac:dyDescent="0.3">
      <c r="A33" s="19"/>
      <c r="B33" s="12"/>
      <c r="C33" s="13"/>
      <c r="D33" s="13"/>
      <c r="E33" s="13"/>
      <c r="F33" s="13"/>
      <c r="G33" s="1"/>
      <c r="H33" s="12"/>
    </row>
    <row r="34" spans="1:8" x14ac:dyDescent="0.3">
      <c r="A34" s="19"/>
      <c r="B34" s="12"/>
      <c r="C34" s="13"/>
      <c r="D34" s="13"/>
      <c r="E34" s="13"/>
      <c r="F34" s="13"/>
      <c r="G34" s="1"/>
      <c r="H34" s="12"/>
    </row>
    <row r="35" spans="1:8" x14ac:dyDescent="0.3">
      <c r="A35" s="19"/>
      <c r="B35" s="12"/>
      <c r="C35" s="13"/>
      <c r="D35" s="13"/>
      <c r="E35" s="13"/>
      <c r="F35" s="13"/>
      <c r="G35" s="1"/>
      <c r="H35" s="12"/>
    </row>
    <row r="36" spans="1:8" x14ac:dyDescent="0.3">
      <c r="A36" s="19"/>
      <c r="B36" s="12"/>
      <c r="C36" s="13"/>
      <c r="D36" s="13"/>
      <c r="E36" s="13"/>
      <c r="F36" s="13"/>
      <c r="G36" s="1"/>
      <c r="H36" s="12"/>
    </row>
    <row r="37" spans="1:8" x14ac:dyDescent="0.3">
      <c r="A37" s="19"/>
      <c r="B37" s="12"/>
      <c r="C37" s="13"/>
      <c r="D37" s="13"/>
      <c r="E37" s="13"/>
      <c r="F37" s="13"/>
      <c r="G37" s="1"/>
      <c r="H37" s="12"/>
    </row>
    <row r="38" spans="1:8" x14ac:dyDescent="0.3">
      <c r="A38" s="19"/>
      <c r="B38" s="12"/>
      <c r="C38" s="13"/>
      <c r="D38" s="13"/>
      <c r="E38" s="13"/>
      <c r="F38" s="13"/>
      <c r="G38" s="1"/>
      <c r="H38" s="12"/>
    </row>
    <row r="39" spans="1:8" x14ac:dyDescent="0.3">
      <c r="A39" s="19"/>
      <c r="B39" s="12"/>
      <c r="C39" s="13"/>
      <c r="D39" s="13"/>
      <c r="E39" s="13"/>
      <c r="F39" s="13"/>
      <c r="G39" s="1"/>
      <c r="H39" s="12"/>
    </row>
    <row r="40" spans="1:8" x14ac:dyDescent="0.3">
      <c r="A40" s="19"/>
      <c r="B40" s="12"/>
      <c r="C40" s="13"/>
      <c r="D40" s="13"/>
      <c r="E40" s="13"/>
      <c r="F40" s="13"/>
      <c r="G40" s="1"/>
      <c r="H40" s="12"/>
    </row>
    <row r="41" spans="1:8" x14ac:dyDescent="0.3">
      <c r="A41" s="19"/>
      <c r="B41" s="12"/>
      <c r="C41" s="13"/>
      <c r="D41" s="13"/>
      <c r="E41" s="13"/>
      <c r="F41" s="13"/>
      <c r="G41" s="1"/>
      <c r="H41" s="12"/>
    </row>
    <row r="42" spans="1:8" x14ac:dyDescent="0.3">
      <c r="A42" s="19"/>
      <c r="B42" s="12"/>
      <c r="C42" s="13"/>
      <c r="D42" s="13"/>
      <c r="E42" s="13"/>
      <c r="F42" s="13"/>
      <c r="G42" s="1"/>
      <c r="H42" s="12"/>
    </row>
    <row r="43" spans="1:8" x14ac:dyDescent="0.3">
      <c r="A43" s="19"/>
      <c r="B43" s="12"/>
      <c r="C43" s="13"/>
      <c r="D43" s="13"/>
      <c r="E43" s="13"/>
      <c r="F43" s="13"/>
      <c r="G43" s="1"/>
      <c r="H43" s="12"/>
    </row>
    <row r="44" spans="1:8" x14ac:dyDescent="0.3">
      <c r="A44" s="19"/>
      <c r="B44" s="12"/>
      <c r="C44" s="13"/>
      <c r="D44" s="13"/>
      <c r="E44" s="13"/>
      <c r="F44" s="13"/>
      <c r="G44" s="1"/>
      <c r="H44" s="12"/>
    </row>
    <row r="45" spans="1:8" x14ac:dyDescent="0.3">
      <c r="A45" s="19"/>
      <c r="B45" s="12"/>
      <c r="C45" s="13"/>
      <c r="D45" s="13"/>
      <c r="E45" s="13"/>
      <c r="F45" s="13"/>
      <c r="G45" s="1"/>
      <c r="H45" s="12"/>
    </row>
    <row r="46" spans="1:8" x14ac:dyDescent="0.3">
      <c r="A46" s="19"/>
      <c r="B46" s="12"/>
      <c r="C46" s="13"/>
      <c r="D46" s="13"/>
      <c r="E46" s="13"/>
      <c r="F46" s="13"/>
      <c r="G46" s="1"/>
      <c r="H46" s="12"/>
    </row>
    <row r="47" spans="1:8" x14ac:dyDescent="0.3">
      <c r="A47" s="19"/>
      <c r="B47" s="12"/>
      <c r="C47" s="13"/>
      <c r="D47" s="13"/>
      <c r="E47" s="13"/>
      <c r="F47" s="13"/>
      <c r="G47" s="1"/>
      <c r="H47" s="12"/>
    </row>
    <row r="48" spans="1:8" x14ac:dyDescent="0.3">
      <c r="A48" s="19"/>
      <c r="B48" s="12"/>
      <c r="C48" s="13"/>
      <c r="D48" s="13"/>
      <c r="E48" s="13"/>
      <c r="F48" s="13"/>
      <c r="G48" s="1"/>
      <c r="H48" s="12"/>
    </row>
    <row r="49" spans="1:8" x14ac:dyDescent="0.3">
      <c r="A49" s="19"/>
      <c r="B49" s="12"/>
      <c r="C49" s="13"/>
      <c r="D49" s="13"/>
      <c r="E49" s="13"/>
      <c r="F49" s="13"/>
      <c r="G49" s="1"/>
      <c r="H49" s="12"/>
    </row>
    <row r="50" spans="1:8" x14ac:dyDescent="0.3">
      <c r="A50" s="19"/>
      <c r="B50" s="12"/>
      <c r="C50" s="13"/>
      <c r="D50" s="13"/>
      <c r="E50" s="13"/>
      <c r="F50" s="13"/>
      <c r="G50" s="1"/>
      <c r="H50" s="12"/>
    </row>
    <row r="51" spans="1:8" x14ac:dyDescent="0.3">
      <c r="A51" s="19"/>
      <c r="B51" s="12"/>
      <c r="C51" s="13"/>
      <c r="D51" s="13"/>
      <c r="E51" s="13"/>
      <c r="F51" s="13"/>
      <c r="G51" s="1"/>
      <c r="H51" s="12"/>
    </row>
    <row r="52" spans="1:8" x14ac:dyDescent="0.3">
      <c r="A52" s="19"/>
      <c r="B52" s="12"/>
      <c r="C52" s="13"/>
      <c r="D52" s="13"/>
      <c r="E52" s="13"/>
      <c r="F52" s="13"/>
      <c r="G52" s="1"/>
      <c r="H52" s="12"/>
    </row>
    <row r="53" spans="1:8" x14ac:dyDescent="0.3">
      <c r="A53" s="19"/>
      <c r="B53" s="12"/>
      <c r="C53" s="13"/>
      <c r="D53" s="13"/>
      <c r="E53" s="13"/>
      <c r="F53" s="13"/>
      <c r="G53" s="1"/>
      <c r="H53" s="12"/>
    </row>
    <row r="54" spans="1:8" x14ac:dyDescent="0.3">
      <c r="A54" s="19"/>
      <c r="B54" s="12"/>
      <c r="C54" s="13"/>
      <c r="D54" s="13"/>
      <c r="E54" s="13"/>
      <c r="F54" s="13"/>
      <c r="G54" s="1"/>
      <c r="H54" s="12"/>
    </row>
    <row r="55" spans="1:8" x14ac:dyDescent="0.3">
      <c r="A55" s="19"/>
      <c r="B55" s="12"/>
      <c r="C55" s="13"/>
      <c r="D55" s="13"/>
      <c r="E55" s="13"/>
      <c r="F55" s="13"/>
      <c r="G55" s="1"/>
      <c r="H55" s="12"/>
    </row>
    <row r="56" spans="1:8" x14ac:dyDescent="0.3">
      <c r="A56" s="19"/>
      <c r="B56" s="12"/>
      <c r="C56" s="13"/>
      <c r="D56" s="13"/>
      <c r="E56" s="13"/>
      <c r="F56" s="13"/>
      <c r="G56" s="1"/>
      <c r="H56" s="12"/>
    </row>
    <row r="57" spans="1:8" x14ac:dyDescent="0.3">
      <c r="A57" s="19"/>
      <c r="B57" s="12"/>
      <c r="C57" s="13"/>
      <c r="D57" s="13"/>
      <c r="E57" s="13"/>
      <c r="F57" s="13"/>
      <c r="G57" s="1"/>
      <c r="H57" s="12"/>
    </row>
    <row r="58" spans="1:8" x14ac:dyDescent="0.3">
      <c r="A58" s="19"/>
      <c r="B58" s="12"/>
      <c r="C58" s="13"/>
      <c r="D58" s="13"/>
      <c r="E58" s="13"/>
      <c r="F58" s="13"/>
      <c r="G58" s="1"/>
      <c r="H58" s="12"/>
    </row>
    <row r="59" spans="1:8" x14ac:dyDescent="0.3">
      <c r="A59" s="19"/>
      <c r="B59" s="12"/>
      <c r="C59" s="13"/>
      <c r="D59" s="13"/>
      <c r="E59" s="13"/>
      <c r="F59" s="13"/>
      <c r="G59" s="1"/>
      <c r="H59" s="12"/>
    </row>
    <row r="60" spans="1:8" x14ac:dyDescent="0.3">
      <c r="A60" s="19"/>
      <c r="B60" s="12"/>
      <c r="C60" s="13"/>
      <c r="D60" s="13"/>
      <c r="E60" s="13"/>
      <c r="F60" s="13"/>
      <c r="G60" s="1"/>
      <c r="H60" s="12"/>
    </row>
    <row r="61" spans="1:8" x14ac:dyDescent="0.3">
      <c r="A61" s="19"/>
      <c r="B61" s="12"/>
      <c r="C61" s="13"/>
      <c r="D61" s="13"/>
      <c r="E61" s="13"/>
      <c r="F61" s="13"/>
      <c r="G61" s="1"/>
      <c r="H61" s="12"/>
    </row>
    <row r="62" spans="1:8" x14ac:dyDescent="0.3">
      <c r="A62" s="19"/>
      <c r="B62" s="12"/>
      <c r="C62" s="13"/>
      <c r="D62" s="13"/>
      <c r="E62" s="13"/>
      <c r="F62" s="13"/>
      <c r="G62" s="1"/>
      <c r="H62" s="12"/>
    </row>
    <row r="63" spans="1:8" x14ac:dyDescent="0.3">
      <c r="A63" s="19"/>
      <c r="B63" s="12"/>
      <c r="C63" s="13"/>
      <c r="D63" s="13"/>
      <c r="E63" s="13"/>
      <c r="F63" s="13"/>
      <c r="G63" s="1"/>
      <c r="H63" s="12"/>
    </row>
    <row r="64" spans="1:8" x14ac:dyDescent="0.3">
      <c r="A64" s="19"/>
      <c r="B64" s="12"/>
      <c r="C64" s="13"/>
      <c r="D64" s="13"/>
      <c r="E64" s="13"/>
      <c r="F64" s="13"/>
      <c r="G64" s="1"/>
      <c r="H64" s="12"/>
    </row>
    <row r="65" spans="1:8" x14ac:dyDescent="0.3">
      <c r="A65" s="19"/>
      <c r="B65" s="12"/>
      <c r="C65" s="13"/>
      <c r="D65" s="13"/>
      <c r="E65" s="13"/>
      <c r="F65" s="13"/>
      <c r="G65" s="1"/>
      <c r="H65" s="12"/>
    </row>
    <row r="66" spans="1:8" x14ac:dyDescent="0.3">
      <c r="A66" s="19"/>
      <c r="B66" s="12"/>
      <c r="C66" s="13"/>
      <c r="D66" s="13"/>
      <c r="E66" s="13"/>
      <c r="F66" s="13"/>
      <c r="G66" s="1"/>
      <c r="H66" s="12"/>
    </row>
    <row r="67" spans="1:8" x14ac:dyDescent="0.3">
      <c r="A67" s="19"/>
      <c r="B67" s="12"/>
      <c r="C67" s="13"/>
      <c r="D67" s="13"/>
      <c r="E67" s="13"/>
      <c r="F67" s="13"/>
      <c r="G67" s="1"/>
      <c r="H67" s="12"/>
    </row>
    <row r="68" spans="1:8" x14ac:dyDescent="0.3">
      <c r="A68" s="19"/>
      <c r="B68" s="12"/>
      <c r="C68" s="13"/>
      <c r="D68" s="13"/>
      <c r="E68" s="13"/>
      <c r="F68" s="13"/>
      <c r="G68" s="1"/>
      <c r="H68" s="12"/>
    </row>
    <row r="69" spans="1:8" x14ac:dyDescent="0.3">
      <c r="A69" s="19"/>
      <c r="B69" s="12"/>
      <c r="C69" s="13"/>
      <c r="D69" s="13"/>
      <c r="E69" s="13"/>
      <c r="F69" s="13"/>
      <c r="G69" s="1"/>
      <c r="H69" s="12"/>
    </row>
    <row r="70" spans="1:8" x14ac:dyDescent="0.3">
      <c r="A70" s="19"/>
      <c r="B70" s="12"/>
      <c r="C70" s="13"/>
      <c r="D70" s="13"/>
      <c r="E70" s="13"/>
      <c r="F70" s="13"/>
      <c r="G70" s="1"/>
      <c r="H70" s="12"/>
    </row>
    <row r="71" spans="1:8" x14ac:dyDescent="0.3">
      <c r="A71" s="19"/>
      <c r="B71" s="12"/>
      <c r="C71" s="13"/>
      <c r="D71" s="13"/>
      <c r="E71" s="13"/>
      <c r="F71" s="13"/>
      <c r="G71" s="1"/>
      <c r="H71" s="12"/>
    </row>
    <row r="72" spans="1:8" x14ac:dyDescent="0.3">
      <c r="A72" s="19"/>
      <c r="B72" s="12"/>
      <c r="C72" s="13"/>
      <c r="D72" s="13"/>
      <c r="E72" s="13"/>
      <c r="F72" s="13"/>
      <c r="G72" s="1"/>
      <c r="H72" s="12"/>
    </row>
    <row r="73" spans="1:8" x14ac:dyDescent="0.3">
      <c r="A73" s="19"/>
      <c r="B73" s="12"/>
      <c r="C73" s="13"/>
      <c r="D73" s="13"/>
      <c r="E73" s="13"/>
      <c r="F73" s="13"/>
      <c r="G73" s="1"/>
      <c r="H73" s="12"/>
    </row>
    <row r="74" spans="1:8" x14ac:dyDescent="0.3">
      <c r="A74" s="19"/>
      <c r="B74" s="12"/>
      <c r="C74" s="13"/>
      <c r="D74" s="13"/>
      <c r="E74" s="13"/>
      <c r="F74" s="13"/>
      <c r="G74" s="1"/>
      <c r="H74" s="12"/>
    </row>
    <row r="75" spans="1:8" x14ac:dyDescent="0.3">
      <c r="A75" s="19"/>
      <c r="B75" s="12"/>
      <c r="C75" s="13"/>
      <c r="D75" s="13"/>
      <c r="E75" s="13"/>
      <c r="F75" s="13"/>
      <c r="G75" s="1"/>
      <c r="H75" s="12"/>
    </row>
    <row r="76" spans="1:8" x14ac:dyDescent="0.3">
      <c r="A76" s="19"/>
      <c r="B76" s="12"/>
      <c r="C76" s="13"/>
      <c r="D76" s="13"/>
      <c r="E76" s="13"/>
      <c r="F76" s="13"/>
      <c r="G76" s="1"/>
      <c r="H76" s="12"/>
    </row>
    <row r="77" spans="1:8" x14ac:dyDescent="0.3">
      <c r="A77" s="19"/>
      <c r="B77" s="12"/>
      <c r="C77" s="13"/>
      <c r="D77" s="13"/>
      <c r="E77" s="13"/>
      <c r="F77" s="13"/>
      <c r="G77" s="1"/>
      <c r="H77" s="12"/>
    </row>
    <row r="78" spans="1:8" x14ac:dyDescent="0.3">
      <c r="A78" s="19"/>
      <c r="B78" s="12"/>
      <c r="C78" s="13"/>
      <c r="D78" s="13"/>
      <c r="E78" s="13"/>
      <c r="F78" s="13"/>
      <c r="G78" s="1"/>
      <c r="H78" s="12"/>
    </row>
    <row r="79" spans="1:8" x14ac:dyDescent="0.3">
      <c r="A79" s="19"/>
      <c r="B79" s="12"/>
      <c r="C79" s="13"/>
      <c r="D79" s="13"/>
      <c r="E79" s="13"/>
      <c r="F79" s="13"/>
      <c r="G79" s="1"/>
      <c r="H79" s="12"/>
    </row>
    <row r="80" spans="1:8" x14ac:dyDescent="0.3">
      <c r="A80" s="19"/>
      <c r="B80" s="12"/>
      <c r="C80" s="13"/>
      <c r="D80" s="13"/>
      <c r="E80" s="13"/>
      <c r="F80" s="13"/>
      <c r="G80" s="1"/>
      <c r="H80" s="12"/>
    </row>
    <row r="81" spans="1:8" x14ac:dyDescent="0.3">
      <c r="A81" s="19"/>
      <c r="B81" s="12"/>
      <c r="C81" s="13"/>
      <c r="D81" s="13"/>
      <c r="E81" s="13"/>
      <c r="F81" s="13"/>
      <c r="G81" s="1"/>
      <c r="H81" s="12"/>
    </row>
    <row r="82" spans="1:8" x14ac:dyDescent="0.3">
      <c r="A82" s="19"/>
      <c r="B82" s="12"/>
      <c r="C82" s="13"/>
      <c r="D82" s="13"/>
      <c r="E82" s="13"/>
      <c r="F82" s="13"/>
      <c r="G82" s="1"/>
      <c r="H82" s="12"/>
    </row>
    <row r="83" spans="1:8" x14ac:dyDescent="0.3">
      <c r="A83" s="19"/>
      <c r="B83" s="12"/>
      <c r="C83" s="13"/>
      <c r="D83" s="13"/>
      <c r="E83" s="13"/>
      <c r="F83" s="13"/>
      <c r="G83" s="1"/>
      <c r="H83" s="12"/>
    </row>
    <row r="84" spans="1:8" x14ac:dyDescent="0.3">
      <c r="A84" s="19"/>
      <c r="B84" s="12"/>
      <c r="C84" s="13"/>
      <c r="D84" s="13"/>
      <c r="E84" s="13"/>
      <c r="F84" s="13"/>
      <c r="G84" s="1"/>
      <c r="H84" s="12"/>
    </row>
    <row r="85" spans="1:8" x14ac:dyDescent="0.3">
      <c r="A85" s="19"/>
      <c r="B85" s="12"/>
      <c r="C85" s="13"/>
      <c r="D85" s="13"/>
      <c r="E85" s="13"/>
      <c r="F85" s="13"/>
      <c r="G85" s="1"/>
      <c r="H85" s="12"/>
    </row>
    <row r="86" spans="1:8" x14ac:dyDescent="0.3">
      <c r="A86" s="19"/>
      <c r="B86" s="12"/>
      <c r="C86" s="13"/>
      <c r="D86" s="13"/>
      <c r="E86" s="13"/>
      <c r="F86" s="13"/>
      <c r="G86" s="1"/>
      <c r="H86" s="12"/>
    </row>
    <row r="87" spans="1:8" x14ac:dyDescent="0.3">
      <c r="A87" s="19"/>
      <c r="B87" s="12"/>
      <c r="C87" s="13"/>
      <c r="D87" s="13"/>
      <c r="E87" s="13"/>
      <c r="F87" s="13"/>
      <c r="G87" s="1"/>
      <c r="H87" s="12"/>
    </row>
    <row r="88" spans="1:8" x14ac:dyDescent="0.3">
      <c r="A88" s="19"/>
      <c r="B88" s="12"/>
      <c r="C88" s="13"/>
      <c r="D88" s="13"/>
      <c r="E88" s="13"/>
      <c r="F88" s="13"/>
      <c r="G88" s="1"/>
      <c r="H88" s="12"/>
    </row>
    <row r="89" spans="1:8" x14ac:dyDescent="0.3">
      <c r="A89" s="19"/>
      <c r="B89" s="12"/>
      <c r="C89" s="13"/>
      <c r="D89" s="13"/>
      <c r="E89" s="13"/>
      <c r="F89" s="13"/>
      <c r="G89" s="1"/>
      <c r="H89" s="12"/>
    </row>
    <row r="90" spans="1:8" x14ac:dyDescent="0.3">
      <c r="A90" s="19"/>
      <c r="B90" s="12"/>
      <c r="C90" s="13"/>
      <c r="D90" s="13"/>
      <c r="E90" s="13"/>
      <c r="F90" s="13"/>
      <c r="G90" s="1"/>
      <c r="H90" s="12"/>
    </row>
    <row r="91" spans="1:8" x14ac:dyDescent="0.3">
      <c r="A91" s="19"/>
      <c r="B91" s="12"/>
      <c r="C91" s="13"/>
      <c r="D91" s="13"/>
      <c r="E91" s="13"/>
      <c r="F91" s="13"/>
      <c r="G91" s="1"/>
      <c r="H91" s="12"/>
    </row>
    <row r="92" spans="1:8" x14ac:dyDescent="0.3">
      <c r="A92" s="19"/>
      <c r="B92" s="12"/>
      <c r="C92" s="13"/>
      <c r="D92" s="13"/>
      <c r="E92" s="13"/>
      <c r="F92" s="13"/>
      <c r="G92" s="1"/>
      <c r="H92" s="12"/>
    </row>
    <row r="93" spans="1:8" x14ac:dyDescent="0.3">
      <c r="A93" s="19"/>
      <c r="B93" s="12"/>
      <c r="C93" s="13"/>
      <c r="D93" s="13"/>
      <c r="E93" s="13"/>
      <c r="F93" s="13"/>
      <c r="G93" s="1"/>
      <c r="H93" s="12"/>
    </row>
    <row r="94" spans="1:8" x14ac:dyDescent="0.3">
      <c r="A94" s="19"/>
      <c r="B94" s="12"/>
      <c r="C94" s="13"/>
      <c r="D94" s="13"/>
      <c r="E94" s="13"/>
      <c r="F94" s="13"/>
      <c r="G94" s="1"/>
      <c r="H94" s="12"/>
    </row>
    <row r="95" spans="1:8" x14ac:dyDescent="0.3">
      <c r="A95" s="19"/>
      <c r="B95" s="12"/>
      <c r="C95" s="13"/>
      <c r="D95" s="13"/>
      <c r="E95" s="13"/>
      <c r="F95" s="13"/>
      <c r="G95" s="1"/>
      <c r="H95" s="12"/>
    </row>
    <row r="96" spans="1:8" x14ac:dyDescent="0.3">
      <c r="A96" s="19"/>
      <c r="B96" s="12"/>
      <c r="C96" s="13"/>
      <c r="D96" s="13"/>
      <c r="E96" s="13"/>
      <c r="F96" s="13"/>
      <c r="G96" s="1"/>
      <c r="H96" s="12"/>
    </row>
    <row r="97" spans="1:8" x14ac:dyDescent="0.3">
      <c r="A97" s="19"/>
      <c r="B97" s="12"/>
      <c r="C97" s="13"/>
      <c r="D97" s="13"/>
      <c r="E97" s="13"/>
      <c r="F97" s="13"/>
      <c r="G97" s="1"/>
      <c r="H97" s="12"/>
    </row>
    <row r="98" spans="1:8" x14ac:dyDescent="0.3">
      <c r="A98" s="19"/>
      <c r="B98" s="12"/>
      <c r="C98" s="13"/>
      <c r="D98" s="13"/>
      <c r="E98" s="13"/>
      <c r="F98" s="13"/>
      <c r="G98" s="1"/>
      <c r="H98" s="12"/>
    </row>
    <row r="99" spans="1:8" x14ac:dyDescent="0.3">
      <c r="A99" s="19"/>
      <c r="B99" s="12"/>
      <c r="C99" s="13"/>
      <c r="D99" s="13"/>
      <c r="E99" s="13"/>
      <c r="F99" s="13"/>
      <c r="G99" s="1"/>
      <c r="H99" s="12"/>
    </row>
    <row r="100" spans="1:8" x14ac:dyDescent="0.3">
      <c r="A100" s="19"/>
      <c r="B100" s="12"/>
      <c r="C100" s="13"/>
      <c r="D100" s="13"/>
      <c r="E100" s="13"/>
      <c r="F100" s="13"/>
      <c r="G100" s="1"/>
      <c r="H100" s="12"/>
    </row>
    <row r="101" spans="1:8" x14ac:dyDescent="0.3">
      <c r="A101" s="19"/>
      <c r="B101" s="12"/>
      <c r="C101" s="13"/>
      <c r="D101" s="13"/>
      <c r="E101" s="13"/>
      <c r="F101" s="13"/>
      <c r="G101" s="1"/>
      <c r="H101" s="12"/>
    </row>
    <row r="102" spans="1:8" x14ac:dyDescent="0.3">
      <c r="A102" s="19"/>
      <c r="B102" s="12"/>
      <c r="C102" s="13"/>
      <c r="D102" s="13"/>
      <c r="E102" s="13"/>
      <c r="F102" s="13"/>
      <c r="G102" s="1"/>
      <c r="H102" s="12"/>
    </row>
    <row r="103" spans="1:8" x14ac:dyDescent="0.3">
      <c r="A103" s="19"/>
      <c r="B103" s="12"/>
      <c r="C103" s="13"/>
      <c r="D103" s="13"/>
      <c r="E103" s="13"/>
      <c r="F103" s="13"/>
      <c r="G103" s="1"/>
      <c r="H103" s="12"/>
    </row>
    <row r="104" spans="1:8" x14ac:dyDescent="0.3">
      <c r="A104" s="19"/>
      <c r="B104" s="12"/>
      <c r="C104" s="13"/>
      <c r="D104" s="13"/>
      <c r="E104" s="13"/>
      <c r="F104" s="13"/>
      <c r="G104" s="1"/>
      <c r="H104" s="12"/>
    </row>
    <row r="105" spans="1:8" x14ac:dyDescent="0.3">
      <c r="A105" s="19"/>
      <c r="B105" s="12"/>
      <c r="C105" s="13"/>
      <c r="D105" s="13"/>
      <c r="E105" s="13"/>
      <c r="F105" s="13"/>
      <c r="G105" s="1"/>
      <c r="H105" s="12"/>
    </row>
    <row r="106" spans="1:8" x14ac:dyDescent="0.3">
      <c r="A106" s="19"/>
      <c r="B106" s="12"/>
      <c r="C106" s="13"/>
      <c r="D106" s="13"/>
      <c r="E106" s="13"/>
      <c r="F106" s="13"/>
      <c r="G106" s="1"/>
      <c r="H106" s="12"/>
    </row>
    <row r="107" spans="1:8" x14ac:dyDescent="0.3">
      <c r="A107" s="19"/>
      <c r="B107" s="12"/>
      <c r="C107" s="13"/>
      <c r="D107" s="13"/>
      <c r="E107" s="13"/>
      <c r="F107" s="13"/>
      <c r="G107" s="1"/>
      <c r="H107" s="12"/>
    </row>
    <row r="108" spans="1:8" x14ac:dyDescent="0.3">
      <c r="A108" s="19"/>
      <c r="B108" s="12"/>
      <c r="C108" s="13"/>
      <c r="D108" s="13"/>
      <c r="E108" s="13"/>
      <c r="F108" s="13"/>
      <c r="G108" s="1"/>
      <c r="H108" s="12"/>
    </row>
    <row r="109" spans="1:8" x14ac:dyDescent="0.3">
      <c r="A109" s="19"/>
      <c r="B109" s="12"/>
      <c r="C109" s="13"/>
      <c r="D109" s="13"/>
      <c r="E109" s="13"/>
      <c r="F109" s="13"/>
      <c r="G109" s="1"/>
      <c r="H109" s="12"/>
    </row>
    <row r="110" spans="1:8" x14ac:dyDescent="0.3">
      <c r="A110" s="19"/>
      <c r="B110" s="12"/>
      <c r="C110" s="13"/>
      <c r="D110" s="13"/>
      <c r="E110" s="13"/>
      <c r="F110" s="13"/>
      <c r="G110" s="1"/>
      <c r="H110" s="12"/>
    </row>
    <row r="111" spans="1:8" x14ac:dyDescent="0.3">
      <c r="A111" s="19"/>
      <c r="B111" s="12"/>
      <c r="C111" s="13"/>
      <c r="D111" s="13"/>
      <c r="E111" s="13"/>
      <c r="F111" s="13"/>
      <c r="G111" s="1"/>
      <c r="H111" s="12"/>
    </row>
    <row r="112" spans="1:8" x14ac:dyDescent="0.3">
      <c r="A112" s="19"/>
      <c r="B112" s="12"/>
      <c r="C112" s="13"/>
      <c r="D112" s="13"/>
      <c r="E112" s="13"/>
      <c r="F112" s="13"/>
      <c r="G112" s="1"/>
      <c r="H112" s="12"/>
    </row>
    <row r="113" spans="1:8" x14ac:dyDescent="0.3">
      <c r="A113" s="19"/>
      <c r="B113" s="12"/>
      <c r="C113" s="13"/>
      <c r="D113" s="13"/>
      <c r="E113" s="13"/>
      <c r="F113" s="13"/>
      <c r="G113" s="1"/>
      <c r="H113" s="12"/>
    </row>
    <row r="114" spans="1:8" x14ac:dyDescent="0.3">
      <c r="A114" s="19"/>
      <c r="B114" s="12"/>
      <c r="C114" s="13"/>
      <c r="D114" s="13"/>
      <c r="E114" s="13"/>
      <c r="F114" s="13"/>
      <c r="G114" s="1"/>
      <c r="H114" s="12"/>
    </row>
    <row r="115" spans="1:8" x14ac:dyDescent="0.3">
      <c r="A115" s="19"/>
      <c r="B115" s="12"/>
      <c r="C115" s="13"/>
      <c r="D115" s="13"/>
      <c r="E115" s="13"/>
      <c r="F115" s="13"/>
      <c r="G115" s="1"/>
      <c r="H115" s="12"/>
    </row>
    <row r="116" spans="1:8" x14ac:dyDescent="0.3">
      <c r="A116" s="19"/>
      <c r="B116" s="12"/>
      <c r="C116" s="13"/>
      <c r="D116" s="13"/>
      <c r="E116" s="13"/>
      <c r="F116" s="13"/>
      <c r="G116" s="1"/>
      <c r="H116" s="12"/>
    </row>
    <row r="117" spans="1:8" x14ac:dyDescent="0.3">
      <c r="A117" s="19"/>
      <c r="B117" s="12"/>
      <c r="C117" s="13"/>
      <c r="D117" s="13"/>
      <c r="E117" s="13"/>
      <c r="F117" s="13"/>
      <c r="G117" s="1"/>
      <c r="H117" s="12"/>
    </row>
    <row r="118" spans="1:8" x14ac:dyDescent="0.3">
      <c r="A118" s="19"/>
      <c r="B118" s="12"/>
      <c r="C118" s="13"/>
      <c r="D118" s="13"/>
      <c r="E118" s="13"/>
      <c r="F118" s="13"/>
      <c r="G118" s="1"/>
      <c r="H118" s="12"/>
    </row>
    <row r="119" spans="1:8" x14ac:dyDescent="0.3">
      <c r="A119" s="19"/>
      <c r="B119" s="12"/>
      <c r="C119" s="13"/>
      <c r="D119" s="13"/>
      <c r="E119" s="13"/>
      <c r="F119" s="13"/>
      <c r="G119" s="1"/>
      <c r="H119" s="12"/>
    </row>
    <row r="120" spans="1:8" x14ac:dyDescent="0.3">
      <c r="A120" s="19"/>
      <c r="B120" s="12"/>
      <c r="C120" s="13"/>
      <c r="D120" s="13"/>
      <c r="E120" s="13"/>
      <c r="F120" s="13"/>
      <c r="G120" s="1"/>
      <c r="H120" s="12"/>
    </row>
    <row r="121" spans="1:8" x14ac:dyDescent="0.3">
      <c r="A121" s="19"/>
      <c r="B121" s="12"/>
      <c r="C121" s="13"/>
      <c r="D121" s="13"/>
      <c r="E121" s="13"/>
      <c r="F121" s="13"/>
      <c r="G121" s="1"/>
      <c r="H121" s="12"/>
    </row>
    <row r="122" spans="1:8" x14ac:dyDescent="0.3">
      <c r="A122" s="19"/>
      <c r="B122" s="12"/>
      <c r="C122" s="13"/>
      <c r="D122" s="13"/>
      <c r="E122" s="13"/>
      <c r="F122" s="13"/>
      <c r="G122" s="1"/>
      <c r="H122" s="12"/>
    </row>
    <row r="123" spans="1:8" x14ac:dyDescent="0.3">
      <c r="A123" s="19"/>
      <c r="B123" s="12"/>
      <c r="C123" s="13"/>
      <c r="D123" s="13"/>
      <c r="E123" s="13"/>
      <c r="F123" s="13"/>
      <c r="G123" s="1"/>
      <c r="H123" s="12"/>
    </row>
    <row r="124" spans="1:8" x14ac:dyDescent="0.3">
      <c r="A124" s="19"/>
      <c r="B124" s="12"/>
      <c r="C124" s="13"/>
      <c r="D124" s="13"/>
      <c r="E124" s="13"/>
      <c r="F124" s="13"/>
      <c r="G124" s="1">
        <f t="shared" ref="G69:G132" si="0">D124-C124-(F124-E124)</f>
        <v>0</v>
      </c>
      <c r="H124" s="12">
        <f t="shared" ref="H69:H132" si="1">B124*G124</f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0"/>
        <v>0</v>
      </c>
      <c r="H125" s="12">
        <f t="shared" si="1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0"/>
        <v>0</v>
      </c>
      <c r="H126" s="12">
        <f t="shared" si="1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0"/>
        <v>0</v>
      </c>
      <c r="H127" s="12">
        <f t="shared" si="1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0"/>
        <v>0</v>
      </c>
      <c r="H128" s="12">
        <f t="shared" si="1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0"/>
        <v>0</v>
      </c>
      <c r="H129" s="12">
        <f t="shared" si="1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0"/>
        <v>0</v>
      </c>
      <c r="H130" s="12">
        <f t="shared" si="1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0"/>
        <v>0</v>
      </c>
      <c r="H131" s="12">
        <f t="shared" si="1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0"/>
        <v>0</v>
      </c>
      <c r="H132" s="12">
        <f t="shared" si="1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2">D133-C133-(F133-E133)</f>
        <v>0</v>
      </c>
      <c r="H133" s="12">
        <f t="shared" ref="H133:H196" si="3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2"/>
        <v>0</v>
      </c>
      <c r="H134" s="12">
        <f t="shared" si="3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2"/>
        <v>0</v>
      </c>
      <c r="H135" s="12">
        <f t="shared" si="3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2"/>
        <v>0</v>
      </c>
      <c r="H136" s="12">
        <f t="shared" si="3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2"/>
        <v>0</v>
      </c>
      <c r="H137" s="12">
        <f t="shared" si="3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2"/>
        <v>0</v>
      </c>
      <c r="H138" s="12">
        <f t="shared" si="3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2"/>
        <v>0</v>
      </c>
      <c r="H139" s="12">
        <f t="shared" si="3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2"/>
        <v>0</v>
      </c>
      <c r="H140" s="12">
        <f t="shared" si="3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2"/>
        <v>0</v>
      </c>
      <c r="H141" s="12">
        <f t="shared" si="3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2"/>
        <v>0</v>
      </c>
      <c r="H142" s="12">
        <f t="shared" si="3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2"/>
        <v>0</v>
      </c>
      <c r="H143" s="12">
        <f t="shared" si="3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2"/>
        <v>0</v>
      </c>
      <c r="H144" s="12">
        <f t="shared" si="3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2"/>
        <v>0</v>
      </c>
      <c r="H145" s="12">
        <f t="shared" si="3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2"/>
        <v>0</v>
      </c>
      <c r="H146" s="12">
        <f t="shared" si="3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2"/>
        <v>0</v>
      </c>
      <c r="H147" s="12">
        <f t="shared" si="3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2"/>
        <v>0</v>
      </c>
      <c r="H148" s="12">
        <f t="shared" si="3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2"/>
        <v>0</v>
      </c>
      <c r="H149" s="12">
        <f t="shared" si="3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2"/>
        <v>0</v>
      </c>
      <c r="H150" s="12">
        <f t="shared" si="3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2"/>
        <v>0</v>
      </c>
      <c r="H151" s="12">
        <f t="shared" si="3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2"/>
        <v>0</v>
      </c>
      <c r="H152" s="12">
        <f t="shared" si="3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2"/>
        <v>0</v>
      </c>
      <c r="H153" s="12">
        <f t="shared" si="3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2"/>
        <v>0</v>
      </c>
      <c r="H154" s="12">
        <f t="shared" si="3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2"/>
        <v>0</v>
      </c>
      <c r="H155" s="12">
        <f t="shared" si="3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2"/>
        <v>0</v>
      </c>
      <c r="H156" s="12">
        <f t="shared" si="3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2"/>
        <v>0</v>
      </c>
      <c r="H157" s="12">
        <f t="shared" si="3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2"/>
        <v>0</v>
      </c>
      <c r="H158" s="12">
        <f t="shared" si="3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2"/>
        <v>0</v>
      </c>
      <c r="H159" s="12">
        <f t="shared" si="3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2"/>
        <v>0</v>
      </c>
      <c r="H160" s="12">
        <f t="shared" si="3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2"/>
        <v>0</v>
      </c>
      <c r="H161" s="12">
        <f t="shared" si="3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2"/>
        <v>0</v>
      </c>
      <c r="H162" s="12">
        <f t="shared" si="3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2"/>
        <v>0</v>
      </c>
      <c r="H163" s="12">
        <f t="shared" si="3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2"/>
        <v>0</v>
      </c>
      <c r="H164" s="12">
        <f t="shared" si="3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2"/>
        <v>0</v>
      </c>
      <c r="H165" s="12">
        <f t="shared" si="3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2"/>
        <v>0</v>
      </c>
      <c r="H166" s="12">
        <f t="shared" si="3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2"/>
        <v>0</v>
      </c>
      <c r="H167" s="12">
        <f t="shared" si="3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2"/>
        <v>0</v>
      </c>
      <c r="H168" s="12">
        <f t="shared" si="3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2"/>
        <v>0</v>
      </c>
      <c r="H169" s="12">
        <f t="shared" si="3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2"/>
        <v>0</v>
      </c>
      <c r="H170" s="12">
        <f t="shared" si="3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2"/>
        <v>0</v>
      </c>
      <c r="H171" s="12">
        <f t="shared" si="3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2"/>
        <v>0</v>
      </c>
      <c r="H172" s="12">
        <f t="shared" si="3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2"/>
        <v>0</v>
      </c>
      <c r="H173" s="12">
        <f t="shared" si="3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2"/>
        <v>0</v>
      </c>
      <c r="H174" s="12">
        <f t="shared" si="3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2"/>
        <v>0</v>
      </c>
      <c r="H175" s="12">
        <f t="shared" si="3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2"/>
        <v>0</v>
      </c>
      <c r="H176" s="12">
        <f t="shared" si="3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2"/>
        <v>0</v>
      </c>
      <c r="H177" s="12">
        <f t="shared" si="3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2"/>
        <v>0</v>
      </c>
      <c r="H178" s="12">
        <f t="shared" si="3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2"/>
        <v>0</v>
      </c>
      <c r="H179" s="12">
        <f t="shared" si="3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2"/>
        <v>0</v>
      </c>
      <c r="H180" s="12">
        <f t="shared" si="3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2"/>
        <v>0</v>
      </c>
      <c r="H181" s="12">
        <f t="shared" si="3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2"/>
        <v>0</v>
      </c>
      <c r="H182" s="12">
        <f t="shared" si="3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2"/>
        <v>0</v>
      </c>
      <c r="H183" s="12">
        <f t="shared" si="3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2"/>
        <v>0</v>
      </c>
      <c r="H184" s="12">
        <f t="shared" si="3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2"/>
        <v>0</v>
      </c>
      <c r="H185" s="12">
        <f t="shared" si="3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2"/>
        <v>0</v>
      </c>
      <c r="H186" s="12">
        <f t="shared" si="3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2"/>
        <v>0</v>
      </c>
      <c r="H187" s="12">
        <f t="shared" si="3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2"/>
        <v>0</v>
      </c>
      <c r="H188" s="12">
        <f t="shared" si="3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2"/>
        <v>0</v>
      </c>
      <c r="H189" s="12">
        <f t="shared" si="3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2"/>
        <v>0</v>
      </c>
      <c r="H190" s="12">
        <f t="shared" si="3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2"/>
        <v>0</v>
      </c>
      <c r="H191" s="12">
        <f t="shared" si="3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2"/>
        <v>0</v>
      </c>
      <c r="H192" s="12">
        <f t="shared" si="3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2"/>
        <v>0</v>
      </c>
      <c r="H193" s="12">
        <f t="shared" si="3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2"/>
        <v>0</v>
      </c>
      <c r="H194" s="12">
        <f t="shared" si="3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2"/>
        <v>0</v>
      </c>
      <c r="H195" s="12">
        <f t="shared" si="3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2"/>
        <v>0</v>
      </c>
      <c r="H196" s="12">
        <f t="shared" si="3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4">D197-C197-(F197-E197)</f>
        <v>0</v>
      </c>
      <c r="H197" s="12">
        <f t="shared" ref="H197:H203" si="5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4"/>
        <v>0</v>
      </c>
      <c r="H198" s="12">
        <f t="shared" si="5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4"/>
        <v>0</v>
      </c>
      <c r="H199" s="12">
        <f t="shared" si="5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4"/>
        <v>0</v>
      </c>
      <c r="H200" s="12">
        <f t="shared" si="5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4"/>
        <v>0</v>
      </c>
      <c r="H201" s="12">
        <f t="shared" si="5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4"/>
        <v>0</v>
      </c>
      <c r="H202" s="12">
        <f t="shared" si="5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4"/>
        <v>0</v>
      </c>
      <c r="H203" s="12">
        <f t="shared" si="5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2021-05-04T13:20:59Z</dcterms:modified>
</cp:coreProperties>
</file>